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Schválené\ZL28 - objekt K1 - sanace dřevomorky - strop nad K1-2-007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L28-29 ZL2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'ZL28-29 ZL28 Pol'!$A$1:$U$425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4" i="12"/>
  <c r="K14" i="12"/>
  <c r="M14" i="12"/>
  <c r="O14" i="12"/>
  <c r="O7" i="12" s="1"/>
  <c r="Q14" i="12"/>
  <c r="U14" i="12"/>
  <c r="I20" i="12"/>
  <c r="K20" i="12"/>
  <c r="M20" i="12"/>
  <c r="O20" i="12"/>
  <c r="Q20" i="12"/>
  <c r="U20" i="12"/>
  <c r="G23" i="12"/>
  <c r="I24" i="12"/>
  <c r="I23" i="12" s="1"/>
  <c r="K24" i="12"/>
  <c r="K23" i="12" s="1"/>
  <c r="M24" i="12"/>
  <c r="O24" i="12"/>
  <c r="Q24" i="12"/>
  <c r="Q23" i="12" s="1"/>
  <c r="U24" i="12"/>
  <c r="U23" i="12" s="1"/>
  <c r="I34" i="12"/>
  <c r="K34" i="12"/>
  <c r="M34" i="12"/>
  <c r="M23" i="12" s="1"/>
  <c r="O34" i="12"/>
  <c r="O23" i="12" s="1"/>
  <c r="Q34" i="12"/>
  <c r="U34" i="12"/>
  <c r="I50" i="12"/>
  <c r="K50" i="12"/>
  <c r="M50" i="12"/>
  <c r="O50" i="12"/>
  <c r="Q50" i="12"/>
  <c r="U50" i="12"/>
  <c r="I53" i="12"/>
  <c r="K53" i="12"/>
  <c r="M53" i="12"/>
  <c r="O53" i="12"/>
  <c r="Q53" i="12"/>
  <c r="U53" i="12"/>
  <c r="I56" i="12"/>
  <c r="K56" i="12"/>
  <c r="M56" i="12"/>
  <c r="O56" i="12"/>
  <c r="Q56" i="12"/>
  <c r="U56" i="12"/>
  <c r="I59" i="12"/>
  <c r="K59" i="12"/>
  <c r="M59" i="12"/>
  <c r="O59" i="12"/>
  <c r="Q59" i="12"/>
  <c r="U59" i="12"/>
  <c r="I65" i="12"/>
  <c r="K65" i="12"/>
  <c r="M65" i="12"/>
  <c r="O65" i="12"/>
  <c r="Q65" i="12"/>
  <c r="U65" i="12"/>
  <c r="I68" i="12"/>
  <c r="K68" i="12"/>
  <c r="M68" i="12"/>
  <c r="O68" i="12"/>
  <c r="Q68" i="12"/>
  <c r="U68" i="12"/>
  <c r="I71" i="12"/>
  <c r="K71" i="12"/>
  <c r="M71" i="12"/>
  <c r="O71" i="12"/>
  <c r="Q71" i="12"/>
  <c r="U71" i="12"/>
  <c r="I74" i="12"/>
  <c r="K74" i="12"/>
  <c r="M74" i="12"/>
  <c r="O74" i="12"/>
  <c r="Q74" i="12"/>
  <c r="U74" i="12"/>
  <c r="I90" i="12"/>
  <c r="K90" i="12"/>
  <c r="M90" i="12"/>
  <c r="O90" i="12"/>
  <c r="Q90" i="12"/>
  <c r="U90" i="12"/>
  <c r="I100" i="12"/>
  <c r="K100" i="12"/>
  <c r="M100" i="12"/>
  <c r="O100" i="12"/>
  <c r="Q100" i="12"/>
  <c r="U100" i="12"/>
  <c r="I103" i="12"/>
  <c r="K103" i="12"/>
  <c r="M103" i="12"/>
  <c r="O103" i="12"/>
  <c r="Q103" i="12"/>
  <c r="U103" i="12"/>
  <c r="I106" i="12"/>
  <c r="K106" i="12"/>
  <c r="M106" i="12"/>
  <c r="O106" i="12"/>
  <c r="Q106" i="12"/>
  <c r="U106" i="12"/>
  <c r="I109" i="12"/>
  <c r="K109" i="12"/>
  <c r="M109" i="12"/>
  <c r="O109" i="12"/>
  <c r="Q109" i="12"/>
  <c r="U109" i="12"/>
  <c r="G122" i="12"/>
  <c r="I123" i="12"/>
  <c r="I122" i="12" s="1"/>
  <c r="K123" i="12"/>
  <c r="M123" i="12"/>
  <c r="O123" i="12"/>
  <c r="O122" i="12" s="1"/>
  <c r="Q123" i="12"/>
  <c r="Q122" i="12" s="1"/>
  <c r="U123" i="12"/>
  <c r="I125" i="12"/>
  <c r="K125" i="12"/>
  <c r="K122" i="12" s="1"/>
  <c r="M125" i="12"/>
  <c r="M122" i="12" s="1"/>
  <c r="O125" i="12"/>
  <c r="Q125" i="12"/>
  <c r="U125" i="12"/>
  <c r="U122" i="12" s="1"/>
  <c r="I128" i="12"/>
  <c r="K128" i="12"/>
  <c r="M128" i="12"/>
  <c r="O128" i="12"/>
  <c r="Q128" i="12"/>
  <c r="U128" i="12"/>
  <c r="I133" i="12"/>
  <c r="K133" i="12"/>
  <c r="M133" i="12"/>
  <c r="O133" i="12"/>
  <c r="Q133" i="12"/>
  <c r="U133" i="12"/>
  <c r="I136" i="12"/>
  <c r="K136" i="12"/>
  <c r="M136" i="12"/>
  <c r="O136" i="12"/>
  <c r="Q136" i="12"/>
  <c r="U136" i="12"/>
  <c r="I141" i="12"/>
  <c r="K141" i="12"/>
  <c r="M141" i="12"/>
  <c r="O141" i="12"/>
  <c r="Q141" i="12"/>
  <c r="U141" i="12"/>
  <c r="G144" i="12"/>
  <c r="M144" i="12"/>
  <c r="O144" i="12"/>
  <c r="I145" i="12"/>
  <c r="I144" i="12" s="1"/>
  <c r="K145" i="12"/>
  <c r="K144" i="12" s="1"/>
  <c r="M145" i="12"/>
  <c r="O145" i="12"/>
  <c r="Q145" i="12"/>
  <c r="Q144" i="12" s="1"/>
  <c r="U145" i="12"/>
  <c r="U144" i="12" s="1"/>
  <c r="G147" i="12"/>
  <c r="M147" i="12"/>
  <c r="O147" i="12"/>
  <c r="I148" i="12"/>
  <c r="I147" i="12" s="1"/>
  <c r="K148" i="12"/>
  <c r="K147" i="12" s="1"/>
  <c r="M148" i="12"/>
  <c r="O148" i="12"/>
  <c r="Q148" i="12"/>
  <c r="Q147" i="12" s="1"/>
  <c r="U148" i="12"/>
  <c r="U147" i="12" s="1"/>
  <c r="G169" i="12"/>
  <c r="I170" i="12"/>
  <c r="I169" i="12" s="1"/>
  <c r="K170" i="12"/>
  <c r="M170" i="12"/>
  <c r="O170" i="12"/>
  <c r="O169" i="12" s="1"/>
  <c r="Q170" i="12"/>
  <c r="Q169" i="12" s="1"/>
  <c r="U170" i="12"/>
  <c r="I174" i="12"/>
  <c r="K174" i="12"/>
  <c r="K169" i="12" s="1"/>
  <c r="M174" i="12"/>
  <c r="M169" i="12" s="1"/>
  <c r="O174" i="12"/>
  <c r="Q174" i="12"/>
  <c r="U174" i="12"/>
  <c r="U169" i="12" s="1"/>
  <c r="I177" i="12"/>
  <c r="K177" i="12"/>
  <c r="M177" i="12"/>
  <c r="O177" i="12"/>
  <c r="Q177" i="12"/>
  <c r="U177" i="12"/>
  <c r="G180" i="12"/>
  <c r="I180" i="12"/>
  <c r="K180" i="12"/>
  <c r="Q180" i="12"/>
  <c r="U180" i="12"/>
  <c r="I181" i="12"/>
  <c r="K181" i="12"/>
  <c r="M181" i="12"/>
  <c r="M180" i="12" s="1"/>
  <c r="O181" i="12"/>
  <c r="O180" i="12" s="1"/>
  <c r="Q181" i="12"/>
  <c r="U181" i="12"/>
  <c r="G184" i="12"/>
  <c r="I184" i="12"/>
  <c r="O184" i="12"/>
  <c r="Q184" i="12"/>
  <c r="I185" i="12"/>
  <c r="K185" i="12"/>
  <c r="K184" i="12" s="1"/>
  <c r="M185" i="12"/>
  <c r="M184" i="12" s="1"/>
  <c r="O185" i="12"/>
  <c r="Q185" i="12"/>
  <c r="U185" i="12"/>
  <c r="U184" i="12" s="1"/>
  <c r="G189" i="12"/>
  <c r="I190" i="12"/>
  <c r="I189" i="12" s="1"/>
  <c r="K190" i="12"/>
  <c r="K189" i="12" s="1"/>
  <c r="M190" i="12"/>
  <c r="O190" i="12"/>
  <c r="Q190" i="12"/>
  <c r="Q189" i="12" s="1"/>
  <c r="U190" i="12"/>
  <c r="U189" i="12" s="1"/>
  <c r="I193" i="12"/>
  <c r="K193" i="12"/>
  <c r="M193" i="12"/>
  <c r="M189" i="12" s="1"/>
  <c r="O193" i="12"/>
  <c r="O189" i="12" s="1"/>
  <c r="Q193" i="12"/>
  <c r="U193" i="12"/>
  <c r="I196" i="12"/>
  <c r="K196" i="12"/>
  <c r="M196" i="12"/>
  <c r="O196" i="12"/>
  <c r="Q196" i="12"/>
  <c r="U196" i="12"/>
  <c r="G200" i="12"/>
  <c r="I201" i="12"/>
  <c r="I200" i="12" s="1"/>
  <c r="K201" i="12"/>
  <c r="K200" i="12" s="1"/>
  <c r="M201" i="12"/>
  <c r="O201" i="12"/>
  <c r="Q201" i="12"/>
  <c r="Q200" i="12" s="1"/>
  <c r="U201" i="12"/>
  <c r="U200" i="12" s="1"/>
  <c r="I217" i="12"/>
  <c r="K217" i="12"/>
  <c r="M217" i="12"/>
  <c r="M200" i="12" s="1"/>
  <c r="O217" i="12"/>
  <c r="O200" i="12" s="1"/>
  <c r="Q217" i="12"/>
  <c r="U217" i="12"/>
  <c r="I227" i="12"/>
  <c r="K227" i="12"/>
  <c r="M227" i="12"/>
  <c r="O227" i="12"/>
  <c r="Q227" i="12"/>
  <c r="U227" i="12"/>
  <c r="I230" i="12"/>
  <c r="K230" i="12"/>
  <c r="M230" i="12"/>
  <c r="O230" i="12"/>
  <c r="Q230" i="12"/>
  <c r="U230" i="12"/>
  <c r="I237" i="12"/>
  <c r="K237" i="12"/>
  <c r="M237" i="12"/>
  <c r="O237" i="12"/>
  <c r="Q237" i="12"/>
  <c r="U237" i="12"/>
  <c r="I240" i="12"/>
  <c r="K240" i="12"/>
  <c r="M240" i="12"/>
  <c r="O240" i="12"/>
  <c r="Q240" i="12"/>
  <c r="U240" i="12"/>
  <c r="I252" i="12"/>
  <c r="K252" i="12"/>
  <c r="M252" i="12"/>
  <c r="O252" i="12"/>
  <c r="Q252" i="12"/>
  <c r="U252" i="12"/>
  <c r="I263" i="12"/>
  <c r="K263" i="12"/>
  <c r="M263" i="12"/>
  <c r="O263" i="12"/>
  <c r="Q263" i="12"/>
  <c r="U263" i="12"/>
  <c r="I272" i="12"/>
  <c r="K272" i="12"/>
  <c r="M272" i="12"/>
  <c r="O272" i="12"/>
  <c r="Q272" i="12"/>
  <c r="U272" i="12"/>
  <c r="I275" i="12"/>
  <c r="K275" i="12"/>
  <c r="M275" i="12"/>
  <c r="O275" i="12"/>
  <c r="Q275" i="12"/>
  <c r="U275" i="12"/>
  <c r="I278" i="12"/>
  <c r="K278" i="12"/>
  <c r="M278" i="12"/>
  <c r="O278" i="12"/>
  <c r="Q278" i="12"/>
  <c r="U278" i="12"/>
  <c r="I281" i="12"/>
  <c r="K281" i="12"/>
  <c r="M281" i="12"/>
  <c r="O281" i="12"/>
  <c r="Q281" i="12"/>
  <c r="U281" i="12"/>
  <c r="I292" i="12"/>
  <c r="K292" i="12"/>
  <c r="M292" i="12"/>
  <c r="O292" i="12"/>
  <c r="Q292" i="12"/>
  <c r="U292" i="12"/>
  <c r="I295" i="12"/>
  <c r="K295" i="12"/>
  <c r="M295" i="12"/>
  <c r="O295" i="12"/>
  <c r="Q295" i="12"/>
  <c r="U295" i="12"/>
  <c r="I298" i="12"/>
  <c r="K298" i="12"/>
  <c r="M298" i="12"/>
  <c r="O298" i="12"/>
  <c r="Q298" i="12"/>
  <c r="U298" i="12"/>
  <c r="I300" i="12"/>
  <c r="K300" i="12"/>
  <c r="M300" i="12"/>
  <c r="O300" i="12"/>
  <c r="Q300" i="12"/>
  <c r="U300" i="12"/>
  <c r="I307" i="12"/>
  <c r="K307" i="12"/>
  <c r="M307" i="12"/>
  <c r="O307" i="12"/>
  <c r="Q307" i="12"/>
  <c r="U307" i="12"/>
  <c r="I319" i="12"/>
  <c r="K319" i="12"/>
  <c r="M319" i="12"/>
  <c r="O319" i="12"/>
  <c r="Q319" i="12"/>
  <c r="U319" i="12"/>
  <c r="I323" i="12"/>
  <c r="K323" i="12"/>
  <c r="M323" i="12"/>
  <c r="O323" i="12"/>
  <c r="Q323" i="12"/>
  <c r="U323" i="12"/>
  <c r="I326" i="12"/>
  <c r="K326" i="12"/>
  <c r="M326" i="12"/>
  <c r="O326" i="12"/>
  <c r="Q326" i="12"/>
  <c r="U326" i="12"/>
  <c r="I336" i="12"/>
  <c r="K336" i="12"/>
  <c r="M336" i="12"/>
  <c r="O336" i="12"/>
  <c r="Q336" i="12"/>
  <c r="U336" i="12"/>
  <c r="I348" i="12"/>
  <c r="K348" i="12"/>
  <c r="M348" i="12"/>
  <c r="O348" i="12"/>
  <c r="Q348" i="12"/>
  <c r="U348" i="12"/>
  <c r="I358" i="12"/>
  <c r="K358" i="12"/>
  <c r="M358" i="12"/>
  <c r="O358" i="12"/>
  <c r="Q358" i="12"/>
  <c r="U358" i="12"/>
  <c r="G362" i="12"/>
  <c r="I363" i="12"/>
  <c r="I362" i="12" s="1"/>
  <c r="K363" i="12"/>
  <c r="K362" i="12" s="1"/>
  <c r="M363" i="12"/>
  <c r="O363" i="12"/>
  <c r="Q363" i="12"/>
  <c r="Q362" i="12" s="1"/>
  <c r="U363" i="12"/>
  <c r="U362" i="12" s="1"/>
  <c r="I380" i="12"/>
  <c r="K380" i="12"/>
  <c r="M380" i="12"/>
  <c r="M362" i="12" s="1"/>
  <c r="O380" i="12"/>
  <c r="O362" i="12" s="1"/>
  <c r="Q380" i="12"/>
  <c r="U380" i="12"/>
  <c r="G393" i="12"/>
  <c r="I394" i="12"/>
  <c r="K394" i="12"/>
  <c r="K393" i="12" s="1"/>
  <c r="M394" i="12"/>
  <c r="M393" i="12" s="1"/>
  <c r="O394" i="12"/>
  <c r="Q394" i="12"/>
  <c r="U394" i="12"/>
  <c r="U393" i="12" s="1"/>
  <c r="I398" i="12"/>
  <c r="I393" i="12" s="1"/>
  <c r="K398" i="12"/>
  <c r="M398" i="12"/>
  <c r="O398" i="12"/>
  <c r="O393" i="12" s="1"/>
  <c r="Q398" i="12"/>
  <c r="Q393" i="12" s="1"/>
  <c r="U398" i="12"/>
  <c r="I402" i="12"/>
  <c r="K402" i="12"/>
  <c r="M402" i="12"/>
  <c r="O402" i="12"/>
  <c r="Q402" i="12"/>
  <c r="U402" i="12"/>
  <c r="I406" i="12"/>
  <c r="K406" i="12"/>
  <c r="M406" i="12"/>
  <c r="O406" i="12"/>
  <c r="Q406" i="12"/>
  <c r="U406" i="12"/>
  <c r="I410" i="12"/>
  <c r="K410" i="12"/>
  <c r="M410" i="12"/>
  <c r="O410" i="12"/>
  <c r="Q410" i="12"/>
  <c r="U410" i="12"/>
  <c r="I414" i="12"/>
  <c r="K414" i="12"/>
  <c r="M414" i="12"/>
  <c r="O414" i="12"/>
  <c r="Q414" i="12"/>
  <c r="U414" i="12"/>
  <c r="I418" i="12"/>
  <c r="K418" i="12"/>
  <c r="M418" i="12"/>
  <c r="O418" i="12"/>
  <c r="Q418" i="12"/>
  <c r="U418" i="12"/>
  <c r="G422" i="12"/>
  <c r="M422" i="12"/>
  <c r="O422" i="12"/>
  <c r="I423" i="12"/>
  <c r="I422" i="12" s="1"/>
  <c r="K423" i="12"/>
  <c r="K422" i="12" s="1"/>
  <c r="M423" i="12"/>
  <c r="O423" i="12"/>
  <c r="Q423" i="12"/>
  <c r="Q422" i="12" s="1"/>
  <c r="U423" i="12"/>
  <c r="U422" i="12" s="1"/>
  <c r="I62" i="1"/>
  <c r="J60" i="1" s="1"/>
  <c r="J61" i="1"/>
  <c r="J59" i="1"/>
  <c r="J58" i="1"/>
  <c r="J57" i="1"/>
  <c r="J55" i="1"/>
  <c r="J54" i="1"/>
  <c r="J53" i="1"/>
  <c r="J51" i="1"/>
  <c r="J50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62" i="1" s="1"/>
  <c r="J56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<sst xmlns="http://schemas.openxmlformats.org/spreadsheetml/2006/main" count="1168" uniqueCount="434">
  <si>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</si>
  <si>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</si>
  <si>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</si>
  <si>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</si>
  <si>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</si>
  <si>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</si>
  <si>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</si>
  <si>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</si>
  <si>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</si>
  <si>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</si>
  <si>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</si>
  <si>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</si>
  <si>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</si>
  <si>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</si>
  <si>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</si>
  <si>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</si>
  <si>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</si>
  <si>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</si>
  <si>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</si>
  <si>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</si>
  <si>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</si>
  <si>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</si>
  <si>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</si>
  <si>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</si>
  <si>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</si>
  <si>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</si>
  <si>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</si>
  <si>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</si>
  <si>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</si>
  <si>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</si>
  <si>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</si>
  <si>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</si>
  <si>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</si>
  <si>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</si>
  <si>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</si>
  <si>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</si>
  <si>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</si>
  <si>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</si>
  <si>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</si>
  <si>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</si>
  <si>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</si>
  <si>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</si>
  <si>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</si>
  <si>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ZL28</t>
  </si>
  <si>
    <t>Oprava stropu nad místností K1-2-007 - sanace dřevomorky</t>
  </si>
  <si>
    <t>ZL28-29</t>
  </si>
  <si>
    <t>Oprava stropů nad 2.NP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</si>
  <si>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</si>
  <si>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</si>
  <si>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</si>
  <si>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</si>
  <si>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</si>
  <si>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</si>
  <si>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</si>
  <si>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</si>
  <si>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</si>
  <si>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</si>
  <si>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</si>
  <si>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</si>
  <si>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</si>
  <si>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</si>
  <si>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</si>
  <si>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</si>
  <si>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</si>
  <si>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</si>
  <si>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</si>
  <si>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</si>
  <si>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</si>
  <si>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</si>
  <si>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</si>
  <si>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</si>
  <si>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</si>
  <si>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</si>
  <si>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</si>
  <si>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</si>
  <si>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</si>
  <si>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</si>
  <si>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</si>
  <si>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</si>
  <si>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</si>
  <si>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</si>
  <si>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</si>
  <si>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</si>
  <si>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</si>
  <si>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</si>
  <si>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</si>
  <si>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</si>
  <si>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</si>
  <si>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</si>
  <si>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</si>
  <si>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</si>
  <si>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</si>
  <si>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</si>
  <si>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</si>
  <si>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</si>
  <si>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</si>
  <si>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</si>
  <si>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</si>
  <si>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</si>
  <si>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</si>
  <si>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</si>
  <si>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</si>
  <si>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</si>
  <si>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</si>
  <si>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</si>
  <si>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</si>
  <si>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</si>
  <si>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</si>
  <si>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</si>
  <si>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</si>
  <si>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</si>
  <si>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</si>
  <si>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</si>
  <si>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</si>
  <si>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</si>
  <si>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</si>
  <si>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</si>
  <si>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</si>
  <si>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</si>
  <si>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</si>
  <si>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</si>
  <si>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</si>
  <si>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</si>
  <si>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</si>
  <si>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</si>
  <si>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411354173</t>
  </si>
  <si>
    <t>Podpěrná konstr. stropů do 12 kPa - zřízení</t>
  </si>
  <si>
    <t>m2</t>
  </si>
  <si>
    <t>POL1_1</t>
  </si>
  <si>
    <t xml:space="preserve">analogicky - jednotková cena Katalogu popisů a směrných cen stavebních prací ÚRS Praha, a.s., na úrovni 80% cen I/2014 : </t>
  </si>
  <si>
    <t>VV</t>
  </si>
  <si>
    <t xml:space="preserve">číslo položky identické v ÚRS i RTS : </t>
  </si>
  <si>
    <t xml:space="preserve">stropy 2. NP po zatékání : </t>
  </si>
  <si>
    <t xml:space="preserve">analogicky podepření pro provedení sanace stropní konstrukce : </t>
  </si>
  <si>
    <t>strop nad místností K1-2-007 : 37,03</t>
  </si>
  <si>
    <t>411354174</t>
  </si>
  <si>
    <t>Podpěrná konstr. stropů do 12 kPa - odstranění</t>
  </si>
  <si>
    <t>413231231</t>
  </si>
  <si>
    <t>Zazdívka zhlaví stropních trámů průřez nad 400cm2, v nabídce dodavatele objekt K4,  položka 39, list K4 01 Pol</t>
  </si>
  <si>
    <t>kus</t>
  </si>
  <si>
    <t xml:space="preserve">nová zazdívka všech zhlaví pro očištění kapes v uložení stropních trámů a rákosníků a provedení chemické sanance : </t>
  </si>
  <si>
    <t>místnost K1-2-007 : 12*2</t>
  </si>
  <si>
    <t>289902111</t>
  </si>
  <si>
    <t>Otlučení nebo odsekání omítek stěn, v nabídce dodavatele objekt K1,  položka 87, list K1 01 Pol</t>
  </si>
  <si>
    <t xml:space="preserve">po otlučení omítek stěn v místech, kde došlo k prorůstání vláken dřevomorky omítkou nebo pod omítkou : </t>
  </si>
  <si>
    <t xml:space="preserve">postup byl popsán v SD - omítky budou odstraňovány pouze v nejnutnějším rozsahu cca 1 m pod spodní hranu trámů : </t>
  </si>
  <si>
    <t>místnost K1-2-007 - pod trámy : 1*7,2*2+1,3*5,3*2</t>
  </si>
  <si>
    <t>místnost K1-2-007 - mezi trámy : 0,3*7,2*2*0,5</t>
  </si>
  <si>
    <t>Mezisoučet</t>
  </si>
  <si>
    <t>analogicky vyčistění a osekání koruny obvodových zdí a středové zdi mezi místnostmi : 0,5*(7,5+5,8)*2</t>
  </si>
  <si>
    <t>průchod mezi místnostmi K1-2-007 a K1-2-006 : 0,9*(2,1*2+1,16)</t>
  </si>
  <si>
    <t>319201311</t>
  </si>
  <si>
    <t>Vyrovnání povrchu zdiva maltou tl.do 3 cm, v nabídce dodavatele objekt K1,  položka 89, list K1 01 Pol</t>
  </si>
  <si>
    <t xml:space="preserve">analogicky vápenný podhoz na otlučených plochách do 50% - odpočet : </t>
  </si>
  <si>
    <t xml:space="preserve">výkres č.A.1.2.b.05 - 2.NP  :  </t>
  </si>
  <si>
    <t xml:space="preserve">odpočet množství omítek otloukaných ze 100% dle změny PD 03/2016 : </t>
  </si>
  <si>
    <t>místnost č. K1-2-007 :  -1*(7,2+5,3)*2*0,5</t>
  </si>
  <si>
    <t xml:space="preserve">podhoz na plochách otlučených ze 100% : </t>
  </si>
  <si>
    <t>611421534</t>
  </si>
  <si>
    <t>Omítka vnitřní stropů 2x rákosování, MVC, štuková, v nabídce dodavatele objekt K1,  položka 77, list K1 01 Pol</t>
  </si>
  <si>
    <t xml:space="preserve">nová omítka stropu : </t>
  </si>
  <si>
    <t>místnost č. K1-2-007 : 36,12</t>
  </si>
  <si>
    <t>611421431</t>
  </si>
  <si>
    <t>Oprava váp.omítek stropů do 50% plochy - štukových, v nabídce dodavatele objekt K1,  položka 94, list K1 01 Pol</t>
  </si>
  <si>
    <t xml:space="preserve">odpočet množství dle původní PD : </t>
  </si>
  <si>
    <t>místnost č. K1-2-007 : - 36,12</t>
  </si>
  <si>
    <t>611471411</t>
  </si>
  <si>
    <t>Úprava stropů aktivovaným štukem tl. 2 - 3 mm, v nabídce dodavatele objekt K1,  položka 98, list K1 01 Pol</t>
  </si>
  <si>
    <t>612421637</t>
  </si>
  <si>
    <t>Omítka vnitřní zdiva, MVC, štuková, v nabídce dodavatele objekt K1,  položka 103, list K1 01 Pol</t>
  </si>
  <si>
    <t>612421431</t>
  </si>
  <si>
    <t>Oprava vápen.omítek stěn do 50 % pl. - štukových, v nabídce dodavatele objekt K1,  položka 104, list K1 01 Pol</t>
  </si>
  <si>
    <t xml:space="preserve">odpočet množství z původního rozpočtu - oprava omítek z 50% : </t>
  </si>
  <si>
    <t>místnost č. K1-2-007 :  -1*(7,2+5,3)*2</t>
  </si>
  <si>
    <t>612425931</t>
  </si>
  <si>
    <t>Omítka vápenná vnitřního ostění - štuková, v nabídce dodavatele objekt K1,  položka 108, list K1 01 Pol</t>
  </si>
  <si>
    <t>612471411</t>
  </si>
  <si>
    <t>Úprava vnitřních stěn aktivovaným štukem, v nabídce dodavatele objekt K1,  položka 110, list K1 01 Pol</t>
  </si>
  <si>
    <t>622904121</t>
  </si>
  <si>
    <t>Očištění fasád ruční čištění ocelovým kartáčem,, v nabídce dodavatele objekt K1,  položka 113, list K1 01 Pol</t>
  </si>
  <si>
    <t>627455111</t>
  </si>
  <si>
    <t>Spárování starého zdiva z lom. kamene hl. do 8 cm, v nabídce dodavatele objekt K1,  položka 115 , list K1 01 Pol</t>
  </si>
  <si>
    <t>978011161</t>
  </si>
  <si>
    <t>Otlučení omítek vnitřních vápenných stropů do 50 %, v nabídce dodavatele objekt K1,  položka 116, list K1 01 Pol</t>
  </si>
  <si>
    <t>978011191</t>
  </si>
  <si>
    <t>Otlučení omítek vnitřních vápenných stropů do 100%, v nabídce dodavatele STR-K1-do,  položka 18, list  01 Pol</t>
  </si>
  <si>
    <t xml:space="preserve">pro novou omítku stropu : </t>
  </si>
  <si>
    <t>978013161</t>
  </si>
  <si>
    <t>Otlučení omítek vnitřních stěn v rozsahu do 50 %, v nabídce dodavatele objekt K1,  položka 117, list K1 01 Pol</t>
  </si>
  <si>
    <t>978023251</t>
  </si>
  <si>
    <t>Vysekání a úprava spár zdiva kamenného režného, v nabídce dodavatele objekt K1,  položka 118, list K1 01 Pol</t>
  </si>
  <si>
    <t xml:space="preserve">analogicky odsekání napadeného zdiva zhlaví pro očištění kapes v uložení stropních trámů a rákosníků pro provedení chemické sanance : </t>
  </si>
  <si>
    <t>místnost K1-2-007 : 12*2*(0,3*0,3+0,5*0,3*2)</t>
  </si>
  <si>
    <t>632233332</t>
  </si>
  <si>
    <t>Povrchová úprava cihelné dlažby prostředkem na bázi včelího vosku v organ. rozpouštědle, v nabídce dodavatele objekt K1,  položka 133, list K1 01 Pol</t>
  </si>
  <si>
    <t xml:space="preserve">m2    </t>
  </si>
  <si>
    <t>cihelná dlažba v části půdy označené souhrnně K1-3-001 v ploše nad místnostmi K1-2-007 : 7,5*5,6</t>
  </si>
  <si>
    <t>631312611</t>
  </si>
  <si>
    <t>Mazanina betonová tl. 5 - 8 cm C 16/20, v nabídce dodavatele objekt K1,  položka 58, list K1 01 Pol</t>
  </si>
  <si>
    <t>m3</t>
  </si>
  <si>
    <t>POL1_</t>
  </si>
  <si>
    <t xml:space="preserve">vyrovnání zdiva kapes pro uložení zhlaví stropních trámů a rákosníků po provedení chemické sanance : </t>
  </si>
  <si>
    <t>místnost K1-2-008 : 12*2*0,3*0,3+0,05</t>
  </si>
  <si>
    <t>631591211</t>
  </si>
  <si>
    <t>Násyp pod podlahy FERMACELL do 100 mm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</si>
  <si>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</si>
  <si>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</si>
  <si>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 xml:space="preserve">zřízení nového nenasákavého násypu nad zpět vráceným chemicky ošetřeným záklopem pod cihelnou dlažbou : </t>
  </si>
  <si>
    <t>část půdy označená souhrnně K1-3-001 v ploše nad místností K1-2-007 : 0,06*7,5*5,6</t>
  </si>
  <si>
    <t>632939141</t>
  </si>
  <si>
    <t>Pokládka dlažby cihelné tl.do 80 na maltu tl.30 mm, v nabídce dodavatele objekt K1,  položka 145, list K1 01 Pol</t>
  </si>
  <si>
    <t xml:space="preserve">původní dlažba - předpoklad doplnění dlažby 15% : </t>
  </si>
  <si>
    <t>cihelná dlažba v části půdy označené souhrnně K1-3-001 v ploše nad místností K1-2-007 : 7,5*5,6</t>
  </si>
  <si>
    <t>713191131</t>
  </si>
  <si>
    <t>Tkanina separační FERMACELL</t>
  </si>
  <si>
    <t xml:space="preserve">použita položka z katalogu prací RTS v souladu s SoD cenová hladina 2014/I - 48,50,- Kč/m2 - 80% ceny 2014/I - 38,80 Kč/m2 : </t>
  </si>
  <si>
    <t xml:space="preserve">separační vrstvy proti propadu zásypu : </t>
  </si>
  <si>
    <t>59610016</t>
  </si>
  <si>
    <t>Cihla plná CP 29x14x6,5 cm  P 30, ruční dlažba, v nabídce dodavatele objekt K1,  položka 148, list K1 01 Pol</t>
  </si>
  <si>
    <t>POL3_1</t>
  </si>
  <si>
    <t xml:space="preserve">předpoklad doplnění dlažby 15% : </t>
  </si>
  <si>
    <t>cihelná dlažba v části půdy označené souhrnně K1-3-001 v ploše nad místnostmi K1-2-007 : 7,5*5,6*0,15*25</t>
  </si>
  <si>
    <t>941955004</t>
  </si>
  <si>
    <t>Lešení lehké pomocné, výška podlahy do 3,5 m, v nabídce dodavatele objekt K1,  položka 163, list K1 01 Pol</t>
  </si>
  <si>
    <t>pro opravu stropu : 10</t>
  </si>
  <si>
    <t>952902112</t>
  </si>
  <si>
    <t>Čištění vysáváním povrchů a kcí průmyslovým vysavačem, v nabídce dodavatele objekt K1,  položka 165, list K1 01 Pol</t>
  </si>
  <si>
    <t>vrácení ošetřeného stávajícího záklopu nad napadeným stropem - v části půdy označené souhrnně K1-3-001 v ploše nad místností K1-2-007 : 5,6*7,5*1,4*2</t>
  </si>
  <si>
    <t xml:space="preserve">trámy, které zůstávají na místě : </t>
  </si>
  <si>
    <t>trám ozn.A40 - 270/280 mm : (0,27*2+0,28*2)*5,6</t>
  </si>
  <si>
    <t>trám ozn.A42 - 230/270 mm : (0,23*2+0,27*2)*5,6</t>
  </si>
  <si>
    <t>trám ozn.A43 - 260/260 mm : 0,26*4*5,6</t>
  </si>
  <si>
    <t>trám ozn.A44 - 230/230 mm : 0,23*4*5,6</t>
  </si>
  <si>
    <t>trám ozn.A45 - 200/260 mm : (0,2*2+0,26*2)*5,6</t>
  </si>
  <si>
    <t>trám ozn.A46 - 200/260 mm : (0,2*2+0,26*2)*5,6</t>
  </si>
  <si>
    <t>trám ozn.A48 - 200/260 mm : (0,2*2+0,26*2)*5,6</t>
  </si>
  <si>
    <t>964061141</t>
  </si>
  <si>
    <t>Uvolnění zhlaví trámu,.zeď kamen. nad 0,05 m2</t>
  </si>
  <si>
    <t xml:space="preserve">v katalogu prací ÚRS stejný číselný kód, cena 2014/I - 530,- Kč/kus, dle SoD 80% z ceny 2014/I - 424,- Kč/kus : </t>
  </si>
  <si>
    <t xml:space="preserve">uvolnění všech zhlaví pro očištění kapes v uložení stropních trámů a rákosníků a provedení chemické sanance : </t>
  </si>
  <si>
    <t>965082923</t>
  </si>
  <si>
    <t>Odstranění násypu tl. do 10 cm, plocha nad 2 m2, v nabídce dodavatele objekt K1,  položka 202, list K1 01 Pol</t>
  </si>
  <si>
    <t xml:space="preserve">odstranění násypu nad z záklopem pod cihelnou dlažbou : </t>
  </si>
  <si>
    <t>část půdy označená souhrnně K1-3-001 v ploše nad místností K1-2-007 : 0,1*7,5*5,6</t>
  </si>
  <si>
    <t>965031131</t>
  </si>
  <si>
    <t>Bourání podlah z cihel naplocho, plochy nad 1 m2, s uložením dlažby pro zpětné použití, v nabídce dodavatele objekt K1,  položka 215, list K1 01 Pol</t>
  </si>
  <si>
    <t xml:space="preserve">původní dlažba : </t>
  </si>
  <si>
    <t>973031325</t>
  </si>
  <si>
    <t>Vysekání kapes zeď cihel. MVC, pl. 0,1m2, hl. 30cm, v nabídce dodavatele objekt K1,  položka 226, list K1 01 Pol</t>
  </si>
  <si>
    <t xml:space="preserve">analogicky odsekání napadeného zdiva pro očištění kapes v uložení stropních trámů a rákosníků a provedení chemické sanance : </t>
  </si>
  <si>
    <t>998011003</t>
  </si>
  <si>
    <t>Přesun hmot pro budovy zděné výšky do 24 m, v nabídce dodavatele objekt K1,  položka 232, list K1 01 Pol</t>
  </si>
  <si>
    <t>t</t>
  </si>
  <si>
    <t>POL7_</t>
  </si>
  <si>
    <t xml:space="preserve">Hmotnosti z položek s pořadovými čísly: : </t>
  </si>
  <si>
    <t xml:space="preserve">1,3,6,8,9,10,11,12,14,19,20,21,22,23,24,25,27,30, : </t>
  </si>
  <si>
    <t>Součet: : 16,77756</t>
  </si>
  <si>
    <t>713111111</t>
  </si>
  <si>
    <t>Montáž tepelné izolace stropů kladené vrchem, volně, dvouvrstvá, v nabídce dodavatele objekt K1,  položka 240, list K1 01 Pol</t>
  </si>
  <si>
    <t>POL1_7</t>
  </si>
  <si>
    <t xml:space="preserve">zateplení stropu : </t>
  </si>
  <si>
    <t>63148113</t>
  </si>
  <si>
    <t>Deska ORSTROP 1200 x 600 mm tl. 120 mm, v nabídce dodavatele objekt K2,  položka 206, list K2 01 Pol</t>
  </si>
  <si>
    <t>POL3_7</t>
  </si>
  <si>
    <t>cihelná dlažba v části půdy označené souhrnně K1-3-001 v ploše nad místností K1-2-007 : 7,5*5,6*2*1,05</t>
  </si>
  <si>
    <t>998713103</t>
  </si>
  <si>
    <t>Přesun hmot pro izolace tepelné, výšky do 24 m, v nabídce dodavatele objekt K1,  položka 256, list K1 01 Pol</t>
  </si>
  <si>
    <t xml:space="preserve">33, : </t>
  </si>
  <si>
    <t>Součet: : 0,29635</t>
  </si>
  <si>
    <t>762085140</t>
  </si>
  <si>
    <t>Zvláštní výkony hoblování viditelných částí krovu čtyřstranné, v nabídce dodavatele objekt K2,  položka 210, list K2 01 Pol</t>
  </si>
  <si>
    <t>m</t>
  </si>
  <si>
    <t xml:space="preserve">analogicky stropní trámy a rákosníky pro provedení protéz v uhnilých zhlavích : </t>
  </si>
  <si>
    <t xml:space="preserve">viz změny PD dle doplnění PD z 03/2015 : </t>
  </si>
  <si>
    <t xml:space="preserve">místnost K1-2-007 : </t>
  </si>
  <si>
    <t>trám ozn.A40 - 270/280 mm - zlhaví : 2,5</t>
  </si>
  <si>
    <t>trám ozn.A41 - 200/220 mm- celý : 5,5</t>
  </si>
  <si>
    <t>trám ozn.A42 - 230/270 mm - obě zhlaví : 2*2</t>
  </si>
  <si>
    <t>trám ozn.A43 - 260/260 mm - zhlaví : 2</t>
  </si>
  <si>
    <t>trám ozn.A44 - 230/230 mm - zhlaví : 2</t>
  </si>
  <si>
    <t>trám ozn.A45 - 200/260 mm - zhlaví : 2</t>
  </si>
  <si>
    <t>trám ozn.A46 - 200/260 mm - obě zhlaví : 2*2</t>
  </si>
  <si>
    <t>trám ozn.A47 - 200/200 mm - celý : 5,6</t>
  </si>
  <si>
    <t>trám ozn.A48 - 200/260 mm - zhlaví : 2</t>
  </si>
  <si>
    <t>trám ozn.A49 - 200/200 mm - celý : 5,6</t>
  </si>
  <si>
    <t>trám ozn.A50 - 200/220 mm - celý : 5,6</t>
  </si>
  <si>
    <t>trám ozn.A51 - 200/200 mm - celý : 5,6</t>
  </si>
  <si>
    <t>762331951</t>
  </si>
  <si>
    <t>Vyřezání části střešní vazby nad 450 cm2,do dl.3 m, v nabídce dodavatele STR-K1-do,  položka 33, list  01 Pol</t>
  </si>
  <si>
    <t>762332931</t>
  </si>
  <si>
    <t>Vázané konstrukce krovů doplnění části střešní vazby z hranolků, hranolů včetně dodávky řeziva, průřezové plochy do 120 cm2, v nabídce dodavatele STR-K1-do,  položka 34, list  01 Pol</t>
  </si>
  <si>
    <t xml:space="preserve">analogicky podložení zhlaví trámů a rákosníků v uložení na zdi dubovými impreg. podložkami : </t>
  </si>
  <si>
    <t>místnost K1-2-007 : 12*2*0,3</t>
  </si>
  <si>
    <t>762332935</t>
  </si>
  <si>
    <t>Doplnění střešní vazby z hranolů průřezové plochy přes 450 do 600 cm2, v nabídce dodavatele STR-K1-do,  položka 37, list  01 Pol</t>
  </si>
  <si>
    <t>762395000</t>
  </si>
  <si>
    <t>Spojovací a ochranné prostředky pro střechy, v nabídce dodavatele STR-K1-do,  položka 41, list  01 Pol</t>
  </si>
  <si>
    <t>záklop : 0,94080</t>
  </si>
  <si>
    <t>hranoly : 0,65849+1,93453</t>
  </si>
  <si>
    <t>762395010</t>
  </si>
  <si>
    <t>Zajištění spojů tesařským lepidlem</t>
  </si>
  <si>
    <t xml:space="preserve">položka ani obdobné práce nejsou uvedeny v katalogu prací ÚRS - použita položka z katalogu prací RTS : </t>
  </si>
  <si>
    <t xml:space="preserve">cena 2014/I - 999,- Kč/m2 - dle SoD 80% z ceny 2014/I - 799,20 Kč/m2 : </t>
  </si>
  <si>
    <t>trám ozn.A40 - 270/280 mm - zlhaví : (0,28*0,28+0,28*1,4)*2</t>
  </si>
  <si>
    <t>trám ozn.A42 - 230/270 mm - obě zhlaví : (0,23*0,27+0,27*1,4)*2*2</t>
  </si>
  <si>
    <t>trám ozn.A43 - 260/260 mm - zhlaví : (0,26*0,26+0,26*1,4)*2</t>
  </si>
  <si>
    <t>trám ozn.A44 - 230/230 mm - zhlaví : (0,23*0,23+0,23*1,4)*2</t>
  </si>
  <si>
    <t>trám ozn.A45 - 200/260 mm - zhlaví : (0,2*0,26+0,26*1,4)*2</t>
  </si>
  <si>
    <t>trám ozn.A46 - 200/260 mm - obě zhlaví : (0,2*0,26+0,26*1,4)*2*2</t>
  </si>
  <si>
    <t>trám ozn.A48 - 200/260 mm - zhlaví : (0,2*0,26+0,26*1,4)*2</t>
  </si>
  <si>
    <t>762822130</t>
  </si>
  <si>
    <t>Montáž stropnic hraněných pl. do 450 cm2</t>
  </si>
  <si>
    <t xml:space="preserve">číselný kód položky identický v ÚRS i RTS, cena ÚRS 2014/I 111,- Kč/m, cena dle SoD - 80% z ÚRS 2014/I - 88,80 Kč/m : </t>
  </si>
  <si>
    <t/>
  </si>
  <si>
    <t xml:space="preserve">výměna stropních trámů a rákosníků v celé délce : </t>
  </si>
  <si>
    <t>762822830</t>
  </si>
  <si>
    <t>Demontáž stropnic z řeziva o pl.do 450 cm2</t>
  </si>
  <si>
    <t>762841110</t>
  </si>
  <si>
    <t>Montáž podbíjení stropů, prkna hrubá na sraz, včetně dodávky řeziva, prkna tl. 24 mm, v nabídce dodavatele objekt K1,  položka 293, list K1 01 Pol</t>
  </si>
  <si>
    <t xml:space="preserve">nové podbíjení stropu : </t>
  </si>
  <si>
    <t>762841812</t>
  </si>
  <si>
    <t>Demontáž podbíjení obkladů stropů s omítkou, v nabídce dodavatele STR-K1-do,  položka 42, list  01 Pol</t>
  </si>
  <si>
    <t xml:space="preserve">kompletní demontáž podhledu napadeného dřevokaznou houbou : </t>
  </si>
  <si>
    <t>762895000</t>
  </si>
  <si>
    <t>Spojovací prostředky pro montáž stropů, v nabídce dodavatele objekt K1,  položka 296, list K1 01 Pol</t>
  </si>
  <si>
    <t>místnost č. K1-2-007 : 36,12*0,024*1,1</t>
  </si>
  <si>
    <t>762332936</t>
  </si>
  <si>
    <t>Doplnění střešní vazby z hranolů průřezové plochy přes 600 cm2 do 1200 cm2</t>
  </si>
  <si>
    <t xml:space="preserve">cena odvozena z průměrné ceny na 1cm2 profilu 450-600 cm2 : </t>
  </si>
  <si>
    <t xml:space="preserve">list STR-K1-DO 01 -  pol. č.37 - dle smluvního rozpočtu dodavatele - 714 Kč/m : </t>
  </si>
  <si>
    <t xml:space="preserve">průměrná cena na 1cm2  - 1,36 Kč/m : </t>
  </si>
  <si>
    <t xml:space="preserve">průměrná průřezová plocha stropních trámů a rákosníků nad místností K1-2-008 : </t>
  </si>
  <si>
    <t xml:space="preserve">290/300 mm tj.870 cm2 - kalkulovaná cena za 1m - 1183,-  Kč : </t>
  </si>
  <si>
    <t>762521899</t>
  </si>
  <si>
    <t>Přebrání zdemontovaných podlahových fošen, odstranění hřebů, očištění, v nabídce dodavatele objekt K2,  položka 237, list K2 01 Pol</t>
  </si>
  <si>
    <t xml:space="preserve">analogicky očištění demontovaného záklopu od spojovacích prostředků : </t>
  </si>
  <si>
    <t>vrácení ošetřeného stávajícího záklopu nad napadeným stropem - v části půdy označené souhrnně K1-3-001 v ploše nad místností K1-2-007 : 5,6*7,5</t>
  </si>
  <si>
    <t>762811100</t>
  </si>
  <si>
    <t>Montáž záklopu překládaného z hoblovaných fošen, v nabídce dodavatele objekt K4,  položka 155, list K4 01 Pol</t>
  </si>
  <si>
    <t xml:space="preserve">předpoklad doplnění záklopu novým řezivem cca 50 % - fošny tl. 40 mm : </t>
  </si>
  <si>
    <t>R.762004</t>
  </si>
  <si>
    <t>Demontáž stávajícího překládaného záklopu včetně uložení pro další použitía označení, v nabídce dodavatele STR-K1-do,  položka 48, list  01 Pol</t>
  </si>
  <si>
    <t>stávající záklop nad napadeným stropem - v části půdy označené souhrnně K1-3-001 v ploše nad místností K1-2-007 : 5,6*7,5</t>
  </si>
  <si>
    <t>605 - 0</t>
  </si>
  <si>
    <t>Řezivo SM hranol nad 25/25 cm do 29/29 cm</t>
  </si>
  <si>
    <t>POL3_</t>
  </si>
  <si>
    <t xml:space="preserve">doloženo nabídkami dodavatelů řeziva : </t>
  </si>
  <si>
    <t>trám ozn.A40 - 270/280 mm - zlhaví : 2,5*0,27*0,28*1,15</t>
  </si>
  <si>
    <t>trám ozn.A42 - 230/270 mm - obě zhlaví : 2*2*0,23*0,27*1,15</t>
  </si>
  <si>
    <t>trám ozn.A43 - 260/260 mm - zhlaví : 2*0,26*0,26*1,15</t>
  </si>
  <si>
    <t>Řezivo SM hranol do 25/25 cm, v nabídce dodavatele objekt K1,  položka 302, list K1 01 Pol</t>
  </si>
  <si>
    <t>trám ozn.A41 - 200/220 mm- celý : 5,5*0,2*0,22*1,15</t>
  </si>
  <si>
    <t>trám ozn.A44 - 230/230 mm - zhlaví : 2*0,23*0,23*1,15</t>
  </si>
  <si>
    <t>trám ozn.A45 - 200/260 mm - zhlaví : 2*0,2*0,26*1,15</t>
  </si>
  <si>
    <t>trám ozn.A46 - 200/260 mm - obě zhlaví : 2*2*0,2*0,26*1,15</t>
  </si>
  <si>
    <t>trám ozn.A47 - 200/200 mm - celý : 5,6*0,2*0,2*1,15</t>
  </si>
  <si>
    <t>trám ozn.A48 - 200/260 mm - zhlaví : 2*0,2*0,26*1,15</t>
  </si>
  <si>
    <t>trám ozn.A49 - 200/200 mm - celý : 5,6*0,2*0,2*1,15</t>
  </si>
  <si>
    <t>trám ozn.A50 - 200/220 mm - celý : 5,6*0,2*0,22*1,15</t>
  </si>
  <si>
    <t>trám ozn.A51 - 200/200 mm - celý : 5,6*0,2*0,2*1,15</t>
  </si>
  <si>
    <t>60512601</t>
  </si>
  <si>
    <t>Prkno, fošna SM/JD hoblované , v nabídce dodavatele objekt K1,  položka 303, list K1 01 Pol</t>
  </si>
  <si>
    <t xml:space="preserve"> analogicky včetně objemu nutného pro překládání : </t>
  </si>
  <si>
    <t>vrácení ošetřeného stávajícího záklopu nad napadeným stropem - v části půdy označené souhrnně K1-3-001 v ploše nad místností K1-2-007 : 7,5*5,6*0,04*0,4*1,4</t>
  </si>
  <si>
    <t>60554750</t>
  </si>
  <si>
    <t>Fošna DB hoblovaná I.jak.tl.30-40 mm, dl.300-600 cm, š.120-250 mm, s polodrážkou, v nabídce dodavatele objekt K1,  položka 306, list K1 01 Pol</t>
  </si>
  <si>
    <t>místnost K1-2-007 : 14*2*0,3*0,3*0,04*1,1</t>
  </si>
  <si>
    <t>R.76201</t>
  </si>
  <si>
    <t>D+M dubový kolík pr.30 mm dl. 200 mm, v nabídce dodavatele STR-K1-do,  položka 77, list  01 Pol</t>
  </si>
  <si>
    <t>ks</t>
  </si>
  <si>
    <t xml:space="preserve">analogicky dubové kolíky pr.25 mm dl.220 mm- 6 ks na spoj : </t>
  </si>
  <si>
    <t>trám ozn.A40 - 270/280 mm - zlhaví : 6</t>
  </si>
  <si>
    <t>trám ozn.A42 - 230/270 mm - obě zhlaví : 2*6</t>
  </si>
  <si>
    <t>trám ozn.A43 - 260/260 mm - zhlaví : 6</t>
  </si>
  <si>
    <t>trám ozn.A44 - 230/230 mm - zhlaví : 6</t>
  </si>
  <si>
    <t>trám ozn.A45 - 200/260 mm - zhlaví : 6</t>
  </si>
  <si>
    <t>trám ozn.A46 - 200/260 mm - obě zhlaví : 2*6</t>
  </si>
  <si>
    <t>trám ozn.A48 - 200/260 mm - zhlaví : 6</t>
  </si>
  <si>
    <t>D+M dubový klín 60x40 mm dl. 240 mm, analogicky dle nabídky dodavatele STR-K1-do,  položka 77, list  01 Pol</t>
  </si>
  <si>
    <t xml:space="preserve">dubové klíny 1 ks na spoj : </t>
  </si>
  <si>
    <t xml:space="preserve">stropní trámy a rákosníky pro provedení protéz v uhnilých zhlavích : </t>
  </si>
  <si>
    <t>trám ozn.A40 - 270/280 mm - zlhaví : 1</t>
  </si>
  <si>
    <t>trám ozn.A42 - 230/270 mm - obě zhlaví : 2*1</t>
  </si>
  <si>
    <t>trám ozn.A43 - 260/260 mm - zhlaví : 1</t>
  </si>
  <si>
    <t>trám ozn.A44 - 230/230 mm - zhlaví : 1</t>
  </si>
  <si>
    <t>trám ozn.A45 - 200/260 mm - zhlaví : 1</t>
  </si>
  <si>
    <t>trám ozn.A46 - 200/260 mm - obě zhlaví : 2*1</t>
  </si>
  <si>
    <t>trám ozn.A48 - 200/260 mm - zhlaví : 1</t>
  </si>
  <si>
    <t>D+M dubový klín 70x40 mm dl. 280 mm, analogicky dle nabídky dodavatele STR-K1-do,  položka 77, list  01 Pol</t>
  </si>
  <si>
    <t xml:space="preserve">dubové klíny 2 ks na spoj : </t>
  </si>
  <si>
    <t>trám ozn.A40 - 270/280 mm - zlhaví : 2</t>
  </si>
  <si>
    <t>998762103</t>
  </si>
  <si>
    <t>Přesun hmot pro tesařské konstrukce, výšky do 24 m, v nabídce dodavatele STR-K1-do,  položka 83, list  01 Pol</t>
  </si>
  <si>
    <t xml:space="preserve">36,37,38,39,40,41,42,43,44,45,46,50,51,52,53,54,55,56, : </t>
  </si>
  <si>
    <t>Součet: : 3,45274</t>
  </si>
  <si>
    <t>783782222</t>
  </si>
  <si>
    <t>Nátěr tesařských konstrukcí Lignofix Super</t>
  </si>
  <si>
    <t xml:space="preserve">nové trámy : </t>
  </si>
  <si>
    <t>trám ozn.A41 - 200/220 mm : (0,2*2+0,22*2)*5,6</t>
  </si>
  <si>
    <t>trám ozn.A47 - 200/200 mm : 0,2*4*5,6</t>
  </si>
  <si>
    <t>trám ozn.A49 - 200/200 mm : 0,2*4*5,6</t>
  </si>
  <si>
    <t>trám ozn.A50 - 200/220 mm : (0,2*2+0,22*2)*5,6</t>
  </si>
  <si>
    <t>trám ozn.A51 - 200/200 mm : 0,2*4*5,6</t>
  </si>
  <si>
    <t>podhled : 37,03*2*1,4</t>
  </si>
  <si>
    <t>záklop : 5,6*7,5*1,5</t>
  </si>
  <si>
    <t>783782223</t>
  </si>
  <si>
    <t>Nátěr tesařských konstrukcí Lignofix TOP</t>
  </si>
  <si>
    <t>zhlaví trámů : 14*0,23*4*1</t>
  </si>
  <si>
    <t>kapsy : 14*0,4*4</t>
  </si>
  <si>
    <t>979011111</t>
  </si>
  <si>
    <t>Svislá doprava suti a vybour. hmot za 2.NP a 1.PP, v nabídce dodavatele objekt K1,  položka 668, list K1 01 Pol</t>
  </si>
  <si>
    <t>POL8_</t>
  </si>
  <si>
    <t xml:space="preserve">Demontážní hmotnosti z položek s pořadovými čísly: : </t>
  </si>
  <si>
    <t xml:space="preserve">4,15,16,17,18,26,27,28,29,30,36,42,44, : </t>
  </si>
  <si>
    <t>Součet: : 15,97147</t>
  </si>
  <si>
    <t>979011121</t>
  </si>
  <si>
    <t>Příplatek za každé další podlaží, v nabídce dodavatele objekt K1,  položka 669, list K1 01 Pol</t>
  </si>
  <si>
    <t>979081111</t>
  </si>
  <si>
    <t>Odvoz suti a vybour. hmot na skládku do 1 km, v nabídce dodavatele objekt K1,  položka 670, list K1 01 Pol</t>
  </si>
  <si>
    <t>979081121</t>
  </si>
  <si>
    <t>Příplatek k odvozu za každý další 1 km, v nabídce dodavatele objekt K1,  položka 671, list K1 01 Pol</t>
  </si>
  <si>
    <t>979082111</t>
  </si>
  <si>
    <t>Vnitrostaveništní doprava suti do 10 m, v nabídce dodavatele objekt K1,  položka 672, list K1 01 Pol</t>
  </si>
  <si>
    <t>979082121</t>
  </si>
  <si>
    <t>Příplatek k vnitrost. dopravě suti za dalších 5 m, v nabídce dodavatele objekt K1,  položka 673, list K1 01 Pol</t>
  </si>
  <si>
    <t>Součet: : 63,88587</t>
  </si>
  <si>
    <t>979990001</t>
  </si>
  <si>
    <t>Poplatek za skládku stavební suti, v nabídce dodavatele objekt K1,  položka 667, list K1 01 Pol</t>
  </si>
  <si>
    <t>005121 R</t>
  </si>
  <si>
    <t>Zařízení staveniště</t>
  </si>
  <si>
    <t>Soubor</t>
  </si>
  <si>
    <t>POL99_8</t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</si>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</sst>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36" zoomScaleNormal="100" zoomScaleSheetLayoutView="75" workbookViewId="0">
      <selection activeCell="G31" sqref="G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7.5" customHeight="1" x14ac:dyDescent="0.2">
      <c r="A2" s="4"/>
      <c r="B2" s="104" t="s">
        <v>24</v>
      </c>
      <c r="C2" s="105"/>
      <c r="D2" s="106" t="s">
        <v>49</v>
      </c>
      <c r="E2" s="258" t="s">
        <v>50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148533.4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115915.97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99</v>
      </c>
      <c r="B19" s="204" t="s">
        <v>29</v>
      </c>
      <c r="C19" s="54"/>
      <c r="D19" s="55"/>
      <c r="E19" s="80"/>
      <c r="F19" s="81"/>
      <c r="G19" s="80"/>
      <c r="H19" s="81"/>
      <c r="I19" s="80">
        <v>3693.98</v>
      </c>
      <c r="J19" s="90"/>
    </row>
    <row r="20" spans="1:10" ht="23.25" customHeight="1" x14ac:dyDescent="0.2">
      <c r="A20" s="203" t="s">
        <v>100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268143.34999999998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268143.34999999998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268143.34999999998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433</v>
      </c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268143.34999999998</v>
      </c>
      <c r="H39" s="153"/>
      <c r="I39" s="154">
        <v>268143.34999999998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268143.34999999998</v>
      </c>
      <c r="H40" s="156"/>
      <c r="I40" s="157">
        <v>268143.34999999998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268143.34999999998</v>
      </c>
      <c r="H41" s="159"/>
      <c r="I41" s="160">
        <v>268143.34999999998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268143.34999999998</v>
      </c>
      <c r="H42" s="162">
        <f>SUMIF(A39:A41,"=1",H39:H41)</f>
        <v>0</v>
      </c>
      <c r="I42" s="163">
        <f>SUMIF(A39:A41,"=1",I39:I41)</f>
        <v>268143.34999999998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10120.540000000001</v>
      </c>
      <c r="J49" s="195">
        <f>IF(I62=0,"",I49/I62*100)</f>
        <v>3.7743020664133571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47531.59</v>
      </c>
      <c r="J50" s="196">
        <f>IF(I62=0,"",I50/I62*100)</f>
        <v>17.726186385006372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50164.83</v>
      </c>
      <c r="J51" s="196">
        <f>IF(I62=0,"",I51/I62*100)</f>
        <v>18.708213349314835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1666</v>
      </c>
      <c r="J52" s="196">
        <f>IF(I62=0,"",I52/I62*100)</f>
        <v>0.62130946003322474</v>
      </c>
    </row>
    <row r="53" spans="1:10" ht="25.5" customHeight="1" x14ac:dyDescent="0.2">
      <c r="A53" s="175"/>
      <c r="B53" s="178" t="s">
        <v>82</v>
      </c>
      <c r="C53" s="177" t="s">
        <v>83</v>
      </c>
      <c r="D53" s="179"/>
      <c r="E53" s="179"/>
      <c r="F53" s="200" t="s">
        <v>26</v>
      </c>
      <c r="G53" s="185"/>
      <c r="H53" s="185"/>
      <c r="I53" s="185">
        <v>2083.41</v>
      </c>
      <c r="J53" s="196">
        <f>IF(I62=0,"",I53/I62*100)</f>
        <v>0.77697619575499433</v>
      </c>
    </row>
    <row r="54" spans="1:10" ht="25.5" customHeight="1" x14ac:dyDescent="0.2">
      <c r="A54" s="175"/>
      <c r="B54" s="178" t="s">
        <v>84</v>
      </c>
      <c r="C54" s="177" t="s">
        <v>85</v>
      </c>
      <c r="D54" s="179"/>
      <c r="E54" s="179"/>
      <c r="F54" s="200" t="s">
        <v>26</v>
      </c>
      <c r="G54" s="185"/>
      <c r="H54" s="185"/>
      <c r="I54" s="185">
        <v>16320.03</v>
      </c>
      <c r="J54" s="196">
        <f>IF(I62=0,"",I54/I62*100)</f>
        <v>6.0863079393913733</v>
      </c>
    </row>
    <row r="55" spans="1:10" ht="25.5" customHeight="1" x14ac:dyDescent="0.2">
      <c r="A55" s="175"/>
      <c r="B55" s="178" t="s">
        <v>86</v>
      </c>
      <c r="C55" s="177" t="s">
        <v>87</v>
      </c>
      <c r="D55" s="179"/>
      <c r="E55" s="179"/>
      <c r="F55" s="200" t="s">
        <v>26</v>
      </c>
      <c r="G55" s="185"/>
      <c r="H55" s="185"/>
      <c r="I55" s="185">
        <v>3325.2</v>
      </c>
      <c r="J55" s="196">
        <f>IF(I62=0,"",I55/I62*100)</f>
        <v>1.2400829630867218</v>
      </c>
    </row>
    <row r="56" spans="1:10" ht="25.5" customHeight="1" x14ac:dyDescent="0.2">
      <c r="A56" s="175"/>
      <c r="B56" s="178" t="s">
        <v>88</v>
      </c>
      <c r="C56" s="177" t="s">
        <v>89</v>
      </c>
      <c r="D56" s="179"/>
      <c r="E56" s="179"/>
      <c r="F56" s="200" t="s">
        <v>26</v>
      </c>
      <c r="G56" s="185"/>
      <c r="H56" s="185"/>
      <c r="I56" s="185">
        <v>3522.45</v>
      </c>
      <c r="J56" s="196">
        <f>IF(I62=0,"",I56/I62*100)</f>
        <v>1.3136443622413159</v>
      </c>
    </row>
    <row r="57" spans="1:10" ht="25.5" customHeight="1" x14ac:dyDescent="0.2">
      <c r="A57" s="175"/>
      <c r="B57" s="178" t="s">
        <v>90</v>
      </c>
      <c r="C57" s="177" t="s">
        <v>91</v>
      </c>
      <c r="D57" s="179"/>
      <c r="E57" s="179"/>
      <c r="F57" s="200" t="s">
        <v>27</v>
      </c>
      <c r="G57" s="185"/>
      <c r="H57" s="185"/>
      <c r="I57" s="185">
        <v>7406.07</v>
      </c>
      <c r="J57" s="196">
        <f>IF(I62=0,"",I57/I62*100)</f>
        <v>2.7619816042426559</v>
      </c>
    </row>
    <row r="58" spans="1:10" ht="25.5" customHeight="1" x14ac:dyDescent="0.2">
      <c r="A58" s="175"/>
      <c r="B58" s="178" t="s">
        <v>92</v>
      </c>
      <c r="C58" s="177" t="s">
        <v>93</v>
      </c>
      <c r="D58" s="179"/>
      <c r="E58" s="179"/>
      <c r="F58" s="200" t="s">
        <v>27</v>
      </c>
      <c r="G58" s="185"/>
      <c r="H58" s="185"/>
      <c r="I58" s="185">
        <v>81769.05</v>
      </c>
      <c r="J58" s="196">
        <f>IF(I62=0,"",I58/I62*100)</f>
        <v>30.4945283931151</v>
      </c>
    </row>
    <row r="59" spans="1:10" ht="25.5" customHeight="1" x14ac:dyDescent="0.2">
      <c r="A59" s="175"/>
      <c r="B59" s="178" t="s">
        <v>94</v>
      </c>
      <c r="C59" s="177" t="s">
        <v>95</v>
      </c>
      <c r="D59" s="179"/>
      <c r="E59" s="179"/>
      <c r="F59" s="200" t="s">
        <v>27</v>
      </c>
      <c r="G59" s="185"/>
      <c r="H59" s="185"/>
      <c r="I59" s="185">
        <v>26740.85</v>
      </c>
      <c r="J59" s="196">
        <f>IF(I62=0,"",I59/I62*100)</f>
        <v>9.9725948825506929</v>
      </c>
    </row>
    <row r="60" spans="1:10" ht="25.5" customHeight="1" x14ac:dyDescent="0.2">
      <c r="A60" s="175"/>
      <c r="B60" s="178" t="s">
        <v>96</v>
      </c>
      <c r="C60" s="177" t="s">
        <v>97</v>
      </c>
      <c r="D60" s="179"/>
      <c r="E60" s="179"/>
      <c r="F60" s="200" t="s">
        <v>98</v>
      </c>
      <c r="G60" s="185"/>
      <c r="H60" s="185"/>
      <c r="I60" s="185">
        <v>13799.35</v>
      </c>
      <c r="J60" s="196">
        <f>IF(I62=0,"",I60/I62*100)</f>
        <v>5.1462585217944046</v>
      </c>
    </row>
    <row r="61" spans="1:10" ht="25.5" customHeight="1" x14ac:dyDescent="0.2">
      <c r="A61" s="175"/>
      <c r="B61" s="191" t="s">
        <v>99</v>
      </c>
      <c r="C61" s="192" t="s">
        <v>29</v>
      </c>
      <c r="D61" s="193"/>
      <c r="E61" s="193"/>
      <c r="F61" s="201" t="s">
        <v>99</v>
      </c>
      <c r="G61" s="194"/>
      <c r="H61" s="194"/>
      <c r="I61" s="194">
        <v>3693.98</v>
      </c>
      <c r="J61" s="197">
        <f>IF(I62=0,"",I61/I62*100)</f>
        <v>1.3776138770549406</v>
      </c>
    </row>
    <row r="62" spans="1:10" ht="25.5" customHeight="1" x14ac:dyDescent="0.2">
      <c r="A62" s="176"/>
      <c r="B62" s="182" t="s">
        <v>1</v>
      </c>
      <c r="C62" s="182"/>
      <c r="D62" s="183"/>
      <c r="E62" s="183"/>
      <c r="F62" s="202"/>
      <c r="G62" s="186"/>
      <c r="H62" s="186"/>
      <c r="I62" s="186">
        <f>SUM(I49:I61)</f>
        <v>268143.35000000003</v>
      </c>
      <c r="J62" s="198">
        <f>SUM(J49:J61)</f>
        <v>99.999999999999986</v>
      </c>
    </row>
    <row r="63" spans="1:10" x14ac:dyDescent="0.2">
      <c r="F63" s="125"/>
      <c r="G63" s="124"/>
      <c r="H63" s="125"/>
      <c r="I63" s="124"/>
      <c r="J63" s="126"/>
    </row>
    <row r="64" spans="1:10" x14ac:dyDescent="0.2">
      <c r="F64" s="125"/>
      <c r="G64" s="124"/>
      <c r="H64" s="125"/>
      <c r="I64" s="124"/>
      <c r="J64" s="126"/>
    </row>
    <row r="65" spans="6:10" x14ac:dyDescent="0.2">
      <c r="F65" s="125"/>
      <c r="G65" s="124"/>
      <c r="H65" s="125"/>
      <c r="I65" s="124"/>
      <c r="J65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7:E57"/>
    <mergeCell ref="C58:E58"/>
    <mergeCell ref="C59:E59"/>
    <mergeCell ref="C60:E60"/>
    <mergeCell ref="C61:E61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101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102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102</v>
      </c>
      <c r="AE3" t="s">
        <v>103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104</v>
      </c>
    </row>
    <row r="5" spans="1:60" x14ac:dyDescent="0.2">
      <c r="D5" s="205"/>
    </row>
    <row r="6" spans="1:60" ht="38.25" x14ac:dyDescent="0.2">
      <c r="A6" s="221" t="s">
        <v>105</v>
      </c>
      <c r="B6" s="219" t="s">
        <v>106</v>
      </c>
      <c r="C6" s="219" t="s">
        <v>107</v>
      </c>
      <c r="D6" s="220" t="s">
        <v>108</v>
      </c>
      <c r="E6" s="221" t="s">
        <v>109</v>
      </c>
      <c r="F6" s="216" t="s">
        <v>110</v>
      </c>
      <c r="G6" s="221" t="s">
        <v>31</v>
      </c>
      <c r="H6" s="222" t="s">
        <v>32</v>
      </c>
      <c r="I6" s="222" t="s">
        <v>111</v>
      </c>
      <c r="J6" s="222" t="s">
        <v>33</v>
      </c>
      <c r="K6" s="222" t="s">
        <v>112</v>
      </c>
      <c r="L6" s="222" t="s">
        <v>113</v>
      </c>
      <c r="M6" s="222" t="s">
        <v>114</v>
      </c>
      <c r="N6" s="222" t="s">
        <v>115</v>
      </c>
      <c r="O6" s="222" t="s">
        <v>116</v>
      </c>
      <c r="P6" s="222" t="s">
        <v>117</v>
      </c>
      <c r="Q6" s="222" t="s">
        <v>118</v>
      </c>
      <c r="R6" s="222" t="s">
        <v>119</v>
      </c>
      <c r="S6" s="222" t="s">
        <v>120</v>
      </c>
      <c r="T6" s="222" t="s">
        <v>121</v>
      </c>
      <c r="U6" s="222" t="s">
        <v>122</v>
      </c>
    </row>
    <row r="7" spans="1:60" x14ac:dyDescent="0.2">
      <c r="A7" s="223" t="s">
        <v>123</v>
      </c>
      <c r="B7" s="225" t="s">
        <v>74</v>
      </c>
      <c r="C7" s="226" t="s">
        <v>75</v>
      </c>
      <c r="D7" s="227"/>
      <c r="E7" s="234"/>
      <c r="F7" s="239"/>
      <c r="G7" s="239">
        <f>SUMIF(AE8:AE22,"&lt;&gt;NOR",G8:G22)</f>
        <v>10120.540000000001</v>
      </c>
      <c r="H7" s="239"/>
      <c r="I7" s="239">
        <f>SUM(I8:I22)</f>
        <v>865.02</v>
      </c>
      <c r="J7" s="239"/>
      <c r="K7" s="239">
        <f>SUM(K8:K22)</f>
        <v>9255.52</v>
      </c>
      <c r="L7" s="239"/>
      <c r="M7" s="239">
        <f>SUM(M8:M22)</f>
        <v>12245.8534</v>
      </c>
      <c r="N7" s="239"/>
      <c r="O7" s="239">
        <f>SUM(O8:O22)</f>
        <v>2.3400000000000003</v>
      </c>
      <c r="P7" s="239"/>
      <c r="Q7" s="239">
        <f>SUM(Q8:Q22)</f>
        <v>0</v>
      </c>
      <c r="R7" s="239"/>
      <c r="S7" s="239"/>
      <c r="T7" s="240"/>
      <c r="U7" s="239">
        <f>SUM(U8:U22)</f>
        <v>23.47</v>
      </c>
      <c r="AE7" t="s">
        <v>124</v>
      </c>
    </row>
    <row r="8" spans="1:60" outlineLevel="1" x14ac:dyDescent="0.2">
      <c r="A8" s="218">
        <v>1</v>
      </c>
      <c r="B8" s="228" t="s">
        <v>125</v>
      </c>
      <c r="C8" s="251" t="s">
        <v>126</v>
      </c>
      <c r="D8" s="230" t="s">
        <v>127</v>
      </c>
      <c r="E8" s="235">
        <v>37.03</v>
      </c>
      <c r="F8" s="241">
        <v>127.2</v>
      </c>
      <c r="G8" s="241">
        <v>4710.22</v>
      </c>
      <c r="H8" s="241">
        <v>23.36</v>
      </c>
      <c r="I8" s="241">
        <f>ROUND(E8*H8,2)</f>
        <v>865.02</v>
      </c>
      <c r="J8" s="241">
        <v>103.84</v>
      </c>
      <c r="K8" s="241">
        <f>ROUND(E8*J8,2)</f>
        <v>3845.2</v>
      </c>
      <c r="L8" s="241">
        <v>21</v>
      </c>
      <c r="M8" s="241">
        <f>G8*(1+L8/100)</f>
        <v>5699.3662000000004</v>
      </c>
      <c r="N8" s="241">
        <v>3.8700000000000002E-3</v>
      </c>
      <c r="O8" s="241">
        <f>ROUND(E8*N8,2)</f>
        <v>0.14000000000000001</v>
      </c>
      <c r="P8" s="241">
        <v>0</v>
      </c>
      <c r="Q8" s="241">
        <f>ROUND(E8*P8,2)</f>
        <v>0</v>
      </c>
      <c r="R8" s="241"/>
      <c r="S8" s="241"/>
      <c r="T8" s="242">
        <v>0.47399999999999998</v>
      </c>
      <c r="U8" s="241">
        <f>ROUND(E8*T8,2)</f>
        <v>17.55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128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ht="33.75" outlineLevel="1" x14ac:dyDescent="0.2">
      <c r="A9" s="218"/>
      <c r="B9" s="228"/>
      <c r="C9" s="252" t="s">
        <v>129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130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2" t="s">
        <v>131</v>
      </c>
      <c r="D10" s="231"/>
      <c r="E10" s="236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130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132</v>
      </c>
      <c r="D11" s="231"/>
      <c r="E11" s="236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130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/>
      <c r="B12" s="228"/>
      <c r="C12" s="252" t="s">
        <v>133</v>
      </c>
      <c r="D12" s="231"/>
      <c r="E12" s="236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130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8"/>
      <c r="C13" s="252" t="s">
        <v>134</v>
      </c>
      <c r="D13" s="231"/>
      <c r="E13" s="236">
        <v>37.03</v>
      </c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2"/>
      <c r="U13" s="241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130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2</v>
      </c>
      <c r="B14" s="228" t="s">
        <v>135</v>
      </c>
      <c r="C14" s="251" t="s">
        <v>136</v>
      </c>
      <c r="D14" s="230" t="s">
        <v>127</v>
      </c>
      <c r="E14" s="235">
        <v>37.03</v>
      </c>
      <c r="F14" s="241">
        <v>26.56</v>
      </c>
      <c r="G14" s="241">
        <v>983.52</v>
      </c>
      <c r="H14" s="241">
        <v>0</v>
      </c>
      <c r="I14" s="241">
        <f>ROUND(E14*H14,2)</f>
        <v>0</v>
      </c>
      <c r="J14" s="241">
        <v>26.56</v>
      </c>
      <c r="K14" s="241">
        <f>ROUND(E14*J14,2)</f>
        <v>983.52</v>
      </c>
      <c r="L14" s="241">
        <v>21</v>
      </c>
      <c r="M14" s="241">
        <f>G14*(1+L14/100)</f>
        <v>1190.0591999999999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/>
      <c r="T14" s="242">
        <v>0.16</v>
      </c>
      <c r="U14" s="241">
        <f>ROUND(E14*T14,2)</f>
        <v>5.92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128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33.75" outlineLevel="1" x14ac:dyDescent="0.2">
      <c r="A15" s="218"/>
      <c r="B15" s="228"/>
      <c r="C15" s="252" t="s">
        <v>129</v>
      </c>
      <c r="D15" s="231"/>
      <c r="E15" s="236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130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8"/>
      <c r="C16" s="252" t="s">
        <v>131</v>
      </c>
      <c r="D16" s="231"/>
      <c r="E16" s="236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1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130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8"/>
      <c r="C17" s="252" t="s">
        <v>132</v>
      </c>
      <c r="D17" s="231"/>
      <c r="E17" s="236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2"/>
      <c r="U17" s="241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130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18"/>
      <c r="B18" s="228"/>
      <c r="C18" s="252" t="s">
        <v>133</v>
      </c>
      <c r="D18" s="231"/>
      <c r="E18" s="236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2"/>
      <c r="U18" s="241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130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8"/>
      <c r="C19" s="252" t="s">
        <v>134</v>
      </c>
      <c r="D19" s="231"/>
      <c r="E19" s="236">
        <v>37.03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130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33.75" outlineLevel="1" x14ac:dyDescent="0.2">
      <c r="A20" s="218">
        <v>3</v>
      </c>
      <c r="B20" s="228" t="s">
        <v>137</v>
      </c>
      <c r="C20" s="251" t="s">
        <v>138</v>
      </c>
      <c r="D20" s="230" t="s">
        <v>139</v>
      </c>
      <c r="E20" s="235">
        <v>24</v>
      </c>
      <c r="F20" s="241">
        <v>184.45</v>
      </c>
      <c r="G20" s="241">
        <v>4426.8</v>
      </c>
      <c r="H20" s="241">
        <v>0</v>
      </c>
      <c r="I20" s="241">
        <f>ROUND(E20*H20,2)</f>
        <v>0</v>
      </c>
      <c r="J20" s="241">
        <v>184.45</v>
      </c>
      <c r="K20" s="241">
        <f>ROUND(E20*J20,2)</f>
        <v>4426.8</v>
      </c>
      <c r="L20" s="241">
        <v>21</v>
      </c>
      <c r="M20" s="241">
        <f>G20*(1+L20/100)</f>
        <v>5356.4279999999999</v>
      </c>
      <c r="N20" s="241">
        <v>9.1670000000000001E-2</v>
      </c>
      <c r="O20" s="241">
        <f>ROUND(E20*N20,2)</f>
        <v>2.2000000000000002</v>
      </c>
      <c r="P20" s="241">
        <v>0</v>
      </c>
      <c r="Q20" s="241">
        <f>ROUND(E20*P20,2)</f>
        <v>0</v>
      </c>
      <c r="R20" s="241"/>
      <c r="S20" s="241"/>
      <c r="T20" s="242">
        <v>0</v>
      </c>
      <c r="U20" s="24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128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33.75" outlineLevel="1" x14ac:dyDescent="0.2">
      <c r="A21" s="218"/>
      <c r="B21" s="228"/>
      <c r="C21" s="252" t="s">
        <v>140</v>
      </c>
      <c r="D21" s="231"/>
      <c r="E21" s="236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2"/>
      <c r="U21" s="241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130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8"/>
      <c r="C22" s="252" t="s">
        <v>141</v>
      </c>
      <c r="D22" s="231"/>
      <c r="E22" s="236">
        <v>24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x14ac:dyDescent="0.2">
      <c r="A23" s="224" t="s">
        <v>123</v>
      </c>
      <c r="B23" s="229" t="s">
        <v>76</v>
      </c>
      <c r="C23" s="253" t="s">
        <v>77</v>
      </c>
      <c r="D23" s="232"/>
      <c r="E23" s="237"/>
      <c r="F23" s="243"/>
      <c r="G23" s="243">
        <f>SUMIF(AE24:AE121,"&lt;&gt;NOR",G24:G121)</f>
        <v>47531.590000000004</v>
      </c>
      <c r="H23" s="243"/>
      <c r="I23" s="243">
        <f>SUM(I24:I121)</f>
        <v>0</v>
      </c>
      <c r="J23" s="243"/>
      <c r="K23" s="243">
        <f>SUM(K24:K121)</f>
        <v>47531.590000000004</v>
      </c>
      <c r="L23" s="243"/>
      <c r="M23" s="243">
        <f>SUM(M24:M121)</f>
        <v>57513.223900000012</v>
      </c>
      <c r="N23" s="243"/>
      <c r="O23" s="243">
        <f>SUM(O24:O121)</f>
        <v>3.6500000000000004</v>
      </c>
      <c r="P23" s="243"/>
      <c r="Q23" s="243">
        <f>SUM(Q24:Q121)</f>
        <v>4.4500000000000011</v>
      </c>
      <c r="R23" s="243"/>
      <c r="S23" s="243"/>
      <c r="T23" s="244"/>
      <c r="U23" s="243">
        <f>SUM(U24:U121)</f>
        <v>0</v>
      </c>
      <c r="AE23" t="s">
        <v>124</v>
      </c>
    </row>
    <row r="24" spans="1:60" ht="22.5" outlineLevel="1" x14ac:dyDescent="0.2">
      <c r="A24" s="218">
        <v>4</v>
      </c>
      <c r="B24" s="228" t="s">
        <v>142</v>
      </c>
      <c r="C24" s="251" t="s">
        <v>143</v>
      </c>
      <c r="D24" s="230" t="s">
        <v>127</v>
      </c>
      <c r="E24" s="235">
        <v>48.463999999999999</v>
      </c>
      <c r="F24" s="241">
        <v>42.5</v>
      </c>
      <c r="G24" s="241">
        <v>2059.7199999999998</v>
      </c>
      <c r="H24" s="241">
        <v>0</v>
      </c>
      <c r="I24" s="241">
        <f>ROUND(E24*H24,2)</f>
        <v>0</v>
      </c>
      <c r="J24" s="241">
        <v>42.5</v>
      </c>
      <c r="K24" s="241">
        <f>ROUND(E24*J24,2)</f>
        <v>2059.7199999999998</v>
      </c>
      <c r="L24" s="241">
        <v>21</v>
      </c>
      <c r="M24" s="241">
        <f>G24*(1+L24/100)</f>
        <v>2492.2611999999995</v>
      </c>
      <c r="N24" s="241">
        <v>0</v>
      </c>
      <c r="O24" s="241">
        <f>ROUND(E24*N24,2)</f>
        <v>0</v>
      </c>
      <c r="P24" s="241">
        <v>6.3E-2</v>
      </c>
      <c r="Q24" s="241">
        <f>ROUND(E24*P24,2)</f>
        <v>3.05</v>
      </c>
      <c r="R24" s="241"/>
      <c r="S24" s="241"/>
      <c r="T24" s="242">
        <v>0</v>
      </c>
      <c r="U24" s="24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128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33.75" outlineLevel="1" x14ac:dyDescent="0.2">
      <c r="A25" s="218"/>
      <c r="B25" s="228"/>
      <c r="C25" s="252" t="s">
        <v>144</v>
      </c>
      <c r="D25" s="231"/>
      <c r="E25" s="236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130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33.75" outlineLevel="1" x14ac:dyDescent="0.2">
      <c r="A26" s="218"/>
      <c r="B26" s="228"/>
      <c r="C26" s="252" t="s">
        <v>145</v>
      </c>
      <c r="D26" s="231"/>
      <c r="E26" s="236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2"/>
      <c r="U26" s="241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130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2" t="s">
        <v>146</v>
      </c>
      <c r="D27" s="231"/>
      <c r="E27" s="236">
        <v>28.18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130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8"/>
      <c r="C28" s="252" t="s">
        <v>147</v>
      </c>
      <c r="D28" s="231"/>
      <c r="E28" s="236">
        <v>2.16</v>
      </c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2"/>
      <c r="U28" s="241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130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4" t="s">
        <v>148</v>
      </c>
      <c r="D29" s="233"/>
      <c r="E29" s="238">
        <v>30.34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130</v>
      </c>
      <c r="AF29" s="217">
        <v>1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/>
      <c r="B30" s="228"/>
      <c r="C30" s="252" t="s">
        <v>149</v>
      </c>
      <c r="D30" s="231"/>
      <c r="E30" s="236">
        <v>13.3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130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4" t="s">
        <v>148</v>
      </c>
      <c r="D31" s="233"/>
      <c r="E31" s="238">
        <v>13.3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2"/>
      <c r="U31" s="241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130</v>
      </c>
      <c r="AF31" s="217">
        <v>1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/>
      <c r="B32" s="228"/>
      <c r="C32" s="252" t="s">
        <v>150</v>
      </c>
      <c r="D32" s="231"/>
      <c r="E32" s="236">
        <v>4.8239999999999998</v>
      </c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2"/>
      <c r="U32" s="241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130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4" t="s">
        <v>148</v>
      </c>
      <c r="D33" s="233"/>
      <c r="E33" s="238">
        <v>4.8239999999999998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130</v>
      </c>
      <c r="AF33" s="217">
        <v>1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33.75" outlineLevel="1" x14ac:dyDescent="0.2">
      <c r="A34" s="218">
        <v>5</v>
      </c>
      <c r="B34" s="228" t="s">
        <v>151</v>
      </c>
      <c r="C34" s="251" t="s">
        <v>152</v>
      </c>
      <c r="D34" s="230" t="s">
        <v>127</v>
      </c>
      <c r="E34" s="235">
        <v>35.963999999999999</v>
      </c>
      <c r="F34" s="241">
        <v>98.6</v>
      </c>
      <c r="G34" s="241">
        <v>3546.05</v>
      </c>
      <c r="H34" s="241">
        <v>0</v>
      </c>
      <c r="I34" s="241">
        <f>ROUND(E34*H34,2)</f>
        <v>0</v>
      </c>
      <c r="J34" s="241">
        <v>98.6</v>
      </c>
      <c r="K34" s="241">
        <f>ROUND(E34*J34,2)</f>
        <v>3546.05</v>
      </c>
      <c r="L34" s="241">
        <v>21</v>
      </c>
      <c r="M34" s="241">
        <f>G34*(1+L34/100)</f>
        <v>4290.7205000000004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/>
      <c r="S34" s="241"/>
      <c r="T34" s="242">
        <v>0</v>
      </c>
      <c r="U34" s="24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128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18"/>
      <c r="B35" s="228"/>
      <c r="C35" s="252" t="s">
        <v>153</v>
      </c>
      <c r="D35" s="231"/>
      <c r="E35" s="236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130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8"/>
      <c r="C36" s="252" t="s">
        <v>154</v>
      </c>
      <c r="D36" s="231"/>
      <c r="E36" s="236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130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18"/>
      <c r="B37" s="228"/>
      <c r="C37" s="252" t="s">
        <v>155</v>
      </c>
      <c r="D37" s="231"/>
      <c r="E37" s="236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130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8"/>
      <c r="C38" s="252" t="s">
        <v>156</v>
      </c>
      <c r="D38" s="231"/>
      <c r="E38" s="236">
        <v>-12.5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130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8"/>
      <c r="C39" s="254" t="s">
        <v>148</v>
      </c>
      <c r="D39" s="233"/>
      <c r="E39" s="238">
        <v>-12.5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130</v>
      </c>
      <c r="AF39" s="217">
        <v>1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8"/>
      <c r="C40" s="252" t="s">
        <v>157</v>
      </c>
      <c r="D40" s="231"/>
      <c r="E40" s="236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130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33.75" outlineLevel="1" x14ac:dyDescent="0.2">
      <c r="A41" s="218"/>
      <c r="B41" s="228"/>
      <c r="C41" s="252" t="s">
        <v>144</v>
      </c>
      <c r="D41" s="231"/>
      <c r="E41" s="236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130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33.75" outlineLevel="1" x14ac:dyDescent="0.2">
      <c r="A42" s="218"/>
      <c r="B42" s="228"/>
      <c r="C42" s="252" t="s">
        <v>145</v>
      </c>
      <c r="D42" s="231"/>
      <c r="E42" s="236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130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2" t="s">
        <v>146</v>
      </c>
      <c r="D43" s="231"/>
      <c r="E43" s="236">
        <v>28.18</v>
      </c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130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8"/>
      <c r="C44" s="252" t="s">
        <v>147</v>
      </c>
      <c r="D44" s="231"/>
      <c r="E44" s="236">
        <v>2.16</v>
      </c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130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8"/>
      <c r="C45" s="254" t="s">
        <v>148</v>
      </c>
      <c r="D45" s="233"/>
      <c r="E45" s="238">
        <v>30.34</v>
      </c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130</v>
      </c>
      <c r="AF45" s="217">
        <v>1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18"/>
      <c r="B46" s="228"/>
      <c r="C46" s="252" t="s">
        <v>149</v>
      </c>
      <c r="D46" s="231"/>
      <c r="E46" s="236">
        <v>13.3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130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8"/>
      <c r="C47" s="254" t="s">
        <v>148</v>
      </c>
      <c r="D47" s="233"/>
      <c r="E47" s="238">
        <v>13.3</v>
      </c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130</v>
      </c>
      <c r="AF47" s="217">
        <v>1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ht="22.5" outlineLevel="1" x14ac:dyDescent="0.2">
      <c r="A48" s="218"/>
      <c r="B48" s="228"/>
      <c r="C48" s="252" t="s">
        <v>150</v>
      </c>
      <c r="D48" s="231"/>
      <c r="E48" s="236">
        <v>4.8239999999999998</v>
      </c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130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54" t="s">
        <v>148</v>
      </c>
      <c r="D49" s="233"/>
      <c r="E49" s="238">
        <v>4.8239999999999998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130</v>
      </c>
      <c r="AF49" s="217">
        <v>1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33.75" outlineLevel="1" x14ac:dyDescent="0.2">
      <c r="A50" s="218">
        <v>6</v>
      </c>
      <c r="B50" s="228" t="s">
        <v>158</v>
      </c>
      <c r="C50" s="251" t="s">
        <v>159</v>
      </c>
      <c r="D50" s="230" t="s">
        <v>127</v>
      </c>
      <c r="E50" s="235">
        <v>36.119999999999997</v>
      </c>
      <c r="F50" s="241">
        <v>527</v>
      </c>
      <c r="G50" s="241">
        <v>19035.240000000002</v>
      </c>
      <c r="H50" s="241">
        <v>0</v>
      </c>
      <c r="I50" s="241">
        <f>ROUND(E50*H50,2)</f>
        <v>0</v>
      </c>
      <c r="J50" s="241">
        <v>527</v>
      </c>
      <c r="K50" s="241">
        <f>ROUND(E50*J50,2)</f>
        <v>19035.240000000002</v>
      </c>
      <c r="L50" s="241">
        <v>21</v>
      </c>
      <c r="M50" s="241">
        <f>G50*(1+L50/100)</f>
        <v>23032.6404</v>
      </c>
      <c r="N50" s="241">
        <v>6.2080000000000003E-2</v>
      </c>
      <c r="O50" s="241">
        <f>ROUND(E50*N50,2)</f>
        <v>2.2400000000000002</v>
      </c>
      <c r="P50" s="241">
        <v>0</v>
      </c>
      <c r="Q50" s="241">
        <f>ROUND(E50*P50,2)</f>
        <v>0</v>
      </c>
      <c r="R50" s="241"/>
      <c r="S50" s="241"/>
      <c r="T50" s="242">
        <v>0</v>
      </c>
      <c r="U50" s="24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128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/>
      <c r="B51" s="228"/>
      <c r="C51" s="252" t="s">
        <v>160</v>
      </c>
      <c r="D51" s="231"/>
      <c r="E51" s="236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130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8"/>
      <c r="C52" s="252" t="s">
        <v>161</v>
      </c>
      <c r="D52" s="231"/>
      <c r="E52" s="236">
        <v>36.119999999999997</v>
      </c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130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33.75" outlineLevel="1" x14ac:dyDescent="0.2">
      <c r="A53" s="218">
        <v>7</v>
      </c>
      <c r="B53" s="228" t="s">
        <v>162</v>
      </c>
      <c r="C53" s="251" t="s">
        <v>163</v>
      </c>
      <c r="D53" s="230" t="s">
        <v>127</v>
      </c>
      <c r="E53" s="235">
        <v>-36.119999999999997</v>
      </c>
      <c r="F53" s="241">
        <v>209.1</v>
      </c>
      <c r="G53" s="241">
        <v>-7552.69</v>
      </c>
      <c r="H53" s="241">
        <v>0</v>
      </c>
      <c r="I53" s="241">
        <f>ROUND(E53*H53,2)</f>
        <v>0</v>
      </c>
      <c r="J53" s="241">
        <v>209.1</v>
      </c>
      <c r="K53" s="241">
        <f>ROUND(E53*J53,2)</f>
        <v>-7552.69</v>
      </c>
      <c r="L53" s="241">
        <v>21</v>
      </c>
      <c r="M53" s="241">
        <f>G53*(1+L53/100)</f>
        <v>-9138.7548999999999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1"/>
      <c r="S53" s="241"/>
      <c r="T53" s="242">
        <v>0</v>
      </c>
      <c r="U53" s="24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128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52" t="s">
        <v>164</v>
      </c>
      <c r="D54" s="231"/>
      <c r="E54" s="236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130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/>
      <c r="B55" s="228"/>
      <c r="C55" s="252" t="s">
        <v>165</v>
      </c>
      <c r="D55" s="231"/>
      <c r="E55" s="236">
        <v>-36.119999999999997</v>
      </c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2"/>
      <c r="U55" s="241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130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33.75" outlineLevel="1" x14ac:dyDescent="0.2">
      <c r="A56" s="218">
        <v>8</v>
      </c>
      <c r="B56" s="228" t="s">
        <v>166</v>
      </c>
      <c r="C56" s="251" t="s">
        <v>167</v>
      </c>
      <c r="D56" s="230" t="s">
        <v>127</v>
      </c>
      <c r="E56" s="235">
        <v>-36.119999999999997</v>
      </c>
      <c r="F56" s="241">
        <v>118.15</v>
      </c>
      <c r="G56" s="241">
        <v>-4267.58</v>
      </c>
      <c r="H56" s="241">
        <v>0</v>
      </c>
      <c r="I56" s="241">
        <f>ROUND(E56*H56,2)</f>
        <v>0</v>
      </c>
      <c r="J56" s="241">
        <v>118.15</v>
      </c>
      <c r="K56" s="241">
        <f>ROUND(E56*J56,2)</f>
        <v>-4267.58</v>
      </c>
      <c r="L56" s="241">
        <v>21</v>
      </c>
      <c r="M56" s="241">
        <f>G56*(1+L56/100)</f>
        <v>-5163.7717999999995</v>
      </c>
      <c r="N56" s="241">
        <v>7.6800000000000002E-3</v>
      </c>
      <c r="O56" s="241">
        <f>ROUND(E56*N56,2)</f>
        <v>-0.28000000000000003</v>
      </c>
      <c r="P56" s="241">
        <v>0</v>
      </c>
      <c r="Q56" s="241">
        <f>ROUND(E56*P56,2)</f>
        <v>0</v>
      </c>
      <c r="R56" s="241"/>
      <c r="S56" s="241"/>
      <c r="T56" s="242">
        <v>0</v>
      </c>
      <c r="U56" s="24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128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8"/>
      <c r="C57" s="252" t="s">
        <v>164</v>
      </c>
      <c r="D57" s="231"/>
      <c r="E57" s="236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2"/>
      <c r="U57" s="241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130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8"/>
      <c r="C58" s="252" t="s">
        <v>165</v>
      </c>
      <c r="D58" s="231"/>
      <c r="E58" s="236">
        <v>-36.119999999999997</v>
      </c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1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130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18">
        <v>9</v>
      </c>
      <c r="B59" s="228" t="s">
        <v>168</v>
      </c>
      <c r="C59" s="251" t="s">
        <v>169</v>
      </c>
      <c r="D59" s="230" t="s">
        <v>127</v>
      </c>
      <c r="E59" s="235">
        <v>30.34</v>
      </c>
      <c r="F59" s="241">
        <v>229.5</v>
      </c>
      <c r="G59" s="241">
        <v>6963.03</v>
      </c>
      <c r="H59" s="241">
        <v>0</v>
      </c>
      <c r="I59" s="241">
        <f>ROUND(E59*H59,2)</f>
        <v>0</v>
      </c>
      <c r="J59" s="241">
        <v>229.5</v>
      </c>
      <c r="K59" s="241">
        <f>ROUND(E59*J59,2)</f>
        <v>6963.03</v>
      </c>
      <c r="L59" s="241">
        <v>21</v>
      </c>
      <c r="M59" s="241">
        <f>G59*(1+L59/100)</f>
        <v>8425.2662999999993</v>
      </c>
      <c r="N59" s="241">
        <v>4.7660000000000001E-2</v>
      </c>
      <c r="O59" s="241">
        <f>ROUND(E59*N59,2)</f>
        <v>1.45</v>
      </c>
      <c r="P59" s="241">
        <v>0</v>
      </c>
      <c r="Q59" s="241">
        <f>ROUND(E59*P59,2)</f>
        <v>0</v>
      </c>
      <c r="R59" s="241"/>
      <c r="S59" s="241"/>
      <c r="T59" s="242">
        <v>0</v>
      </c>
      <c r="U59" s="24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128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33.75" outlineLevel="1" x14ac:dyDescent="0.2">
      <c r="A60" s="218"/>
      <c r="B60" s="228"/>
      <c r="C60" s="252" t="s">
        <v>144</v>
      </c>
      <c r="D60" s="231"/>
      <c r="E60" s="236"/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2"/>
      <c r="U60" s="241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130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33.75" outlineLevel="1" x14ac:dyDescent="0.2">
      <c r="A61" s="218"/>
      <c r="B61" s="228"/>
      <c r="C61" s="252" t="s">
        <v>145</v>
      </c>
      <c r="D61" s="231"/>
      <c r="E61" s="236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130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/>
      <c r="B62" s="228"/>
      <c r="C62" s="252" t="s">
        <v>146</v>
      </c>
      <c r="D62" s="231"/>
      <c r="E62" s="236">
        <v>28.18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2"/>
      <c r="U62" s="241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130</v>
      </c>
      <c r="AF62" s="217">
        <v>0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/>
      <c r="B63" s="228"/>
      <c r="C63" s="252" t="s">
        <v>147</v>
      </c>
      <c r="D63" s="231"/>
      <c r="E63" s="236">
        <v>2.16</v>
      </c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2"/>
      <c r="U63" s="241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130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/>
      <c r="B64" s="228"/>
      <c r="C64" s="254" t="s">
        <v>148</v>
      </c>
      <c r="D64" s="233"/>
      <c r="E64" s="238">
        <v>30.34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130</v>
      </c>
      <c r="AF64" s="217">
        <v>1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33.75" outlineLevel="1" x14ac:dyDescent="0.2">
      <c r="A65" s="218">
        <v>10</v>
      </c>
      <c r="B65" s="228" t="s">
        <v>170</v>
      </c>
      <c r="C65" s="251" t="s">
        <v>171</v>
      </c>
      <c r="D65" s="230" t="s">
        <v>127</v>
      </c>
      <c r="E65" s="235">
        <v>-25</v>
      </c>
      <c r="F65" s="241">
        <v>193.8</v>
      </c>
      <c r="G65" s="241">
        <v>-4845</v>
      </c>
      <c r="H65" s="241">
        <v>0</v>
      </c>
      <c r="I65" s="241">
        <f>ROUND(E65*H65,2)</f>
        <v>0</v>
      </c>
      <c r="J65" s="241">
        <v>193.8</v>
      </c>
      <c r="K65" s="241">
        <f>ROUND(E65*J65,2)</f>
        <v>-4845</v>
      </c>
      <c r="L65" s="241">
        <v>21</v>
      </c>
      <c r="M65" s="241">
        <f>G65*(1+L65/100)</f>
        <v>-5862.45</v>
      </c>
      <c r="N65" s="241">
        <v>2.8459999999999999E-2</v>
      </c>
      <c r="O65" s="241">
        <f>ROUND(E65*N65,2)</f>
        <v>-0.71</v>
      </c>
      <c r="P65" s="241">
        <v>0</v>
      </c>
      <c r="Q65" s="241">
        <f>ROUND(E65*P65,2)</f>
        <v>0</v>
      </c>
      <c r="R65" s="241"/>
      <c r="S65" s="241"/>
      <c r="T65" s="242">
        <v>0</v>
      </c>
      <c r="U65" s="24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128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2.5" outlineLevel="1" x14ac:dyDescent="0.2">
      <c r="A66" s="218"/>
      <c r="B66" s="228"/>
      <c r="C66" s="252" t="s">
        <v>172</v>
      </c>
      <c r="D66" s="231"/>
      <c r="E66" s="236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130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/>
      <c r="B67" s="228"/>
      <c r="C67" s="252" t="s">
        <v>173</v>
      </c>
      <c r="D67" s="231"/>
      <c r="E67" s="236">
        <v>-25</v>
      </c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2"/>
      <c r="U67" s="241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130</v>
      </c>
      <c r="AF67" s="217">
        <v>0</v>
      </c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18">
        <v>11</v>
      </c>
      <c r="B68" s="228" t="s">
        <v>174</v>
      </c>
      <c r="C68" s="251" t="s">
        <v>175</v>
      </c>
      <c r="D68" s="230" t="s">
        <v>127</v>
      </c>
      <c r="E68" s="235">
        <v>4.8239999999999998</v>
      </c>
      <c r="F68" s="241">
        <v>303.45</v>
      </c>
      <c r="G68" s="241">
        <v>1463.84</v>
      </c>
      <c r="H68" s="241">
        <v>0</v>
      </c>
      <c r="I68" s="241">
        <f>ROUND(E68*H68,2)</f>
        <v>0</v>
      </c>
      <c r="J68" s="241">
        <v>303.45</v>
      </c>
      <c r="K68" s="241">
        <f>ROUND(E68*J68,2)</f>
        <v>1463.84</v>
      </c>
      <c r="L68" s="241">
        <v>21</v>
      </c>
      <c r="M68" s="241">
        <f>G68*(1+L68/100)</f>
        <v>1771.2463999999998</v>
      </c>
      <c r="N68" s="241">
        <v>5.7290000000000001E-2</v>
      </c>
      <c r="O68" s="241">
        <f>ROUND(E68*N68,2)</f>
        <v>0.28000000000000003</v>
      </c>
      <c r="P68" s="241">
        <v>0</v>
      </c>
      <c r="Q68" s="241">
        <f>ROUND(E68*P68,2)</f>
        <v>0</v>
      </c>
      <c r="R68" s="241"/>
      <c r="S68" s="241"/>
      <c r="T68" s="242">
        <v>0</v>
      </c>
      <c r="U68" s="24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128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33.75" outlineLevel="1" x14ac:dyDescent="0.2">
      <c r="A69" s="218"/>
      <c r="B69" s="228"/>
      <c r="C69" s="252" t="s">
        <v>144</v>
      </c>
      <c r="D69" s="231"/>
      <c r="E69" s="236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130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ht="22.5" outlineLevel="1" x14ac:dyDescent="0.2">
      <c r="A70" s="218"/>
      <c r="B70" s="228"/>
      <c r="C70" s="252" t="s">
        <v>150</v>
      </c>
      <c r="D70" s="231"/>
      <c r="E70" s="236">
        <v>4.8239999999999998</v>
      </c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2"/>
      <c r="U70" s="241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130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33.75" outlineLevel="1" x14ac:dyDescent="0.2">
      <c r="A71" s="218">
        <v>12</v>
      </c>
      <c r="B71" s="228" t="s">
        <v>176</v>
      </c>
      <c r="C71" s="251" t="s">
        <v>177</v>
      </c>
      <c r="D71" s="230" t="s">
        <v>127</v>
      </c>
      <c r="E71" s="235">
        <v>-25</v>
      </c>
      <c r="F71" s="241">
        <v>62.05</v>
      </c>
      <c r="G71" s="241">
        <v>-1551.25</v>
      </c>
      <c r="H71" s="241">
        <v>0</v>
      </c>
      <c r="I71" s="241">
        <f>ROUND(E71*H71,2)</f>
        <v>0</v>
      </c>
      <c r="J71" s="241">
        <v>62.05</v>
      </c>
      <c r="K71" s="241">
        <f>ROUND(E71*J71,2)</f>
        <v>-1551.25</v>
      </c>
      <c r="L71" s="241">
        <v>21</v>
      </c>
      <c r="M71" s="241">
        <f>G71*(1+L71/100)</f>
        <v>-1877.0125</v>
      </c>
      <c r="N71" s="241">
        <v>6.3499999999999997E-3</v>
      </c>
      <c r="O71" s="241">
        <f>ROUND(E71*N71,2)</f>
        <v>-0.16</v>
      </c>
      <c r="P71" s="241">
        <v>0</v>
      </c>
      <c r="Q71" s="241">
        <f>ROUND(E71*P71,2)</f>
        <v>0</v>
      </c>
      <c r="R71" s="241"/>
      <c r="S71" s="241"/>
      <c r="T71" s="242">
        <v>0</v>
      </c>
      <c r="U71" s="241">
        <f>ROUND(E71*T71,2)</f>
        <v>0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128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2.5" outlineLevel="1" x14ac:dyDescent="0.2">
      <c r="A72" s="218"/>
      <c r="B72" s="228"/>
      <c r="C72" s="252" t="s">
        <v>172</v>
      </c>
      <c r="D72" s="231"/>
      <c r="E72" s="236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2"/>
      <c r="U72" s="241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130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8"/>
      <c r="C73" s="252" t="s">
        <v>173</v>
      </c>
      <c r="D73" s="231"/>
      <c r="E73" s="236">
        <v>-25</v>
      </c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130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33.75" outlineLevel="1" x14ac:dyDescent="0.2">
      <c r="A74" s="218">
        <v>13</v>
      </c>
      <c r="B74" s="228" t="s">
        <v>178</v>
      </c>
      <c r="C74" s="251" t="s">
        <v>179</v>
      </c>
      <c r="D74" s="230" t="s">
        <v>127</v>
      </c>
      <c r="E74" s="235">
        <v>35.963999999999999</v>
      </c>
      <c r="F74" s="241">
        <v>42.5</v>
      </c>
      <c r="G74" s="241">
        <v>1528.47</v>
      </c>
      <c r="H74" s="241">
        <v>0</v>
      </c>
      <c r="I74" s="241">
        <f>ROUND(E74*H74,2)</f>
        <v>0</v>
      </c>
      <c r="J74" s="241">
        <v>42.5</v>
      </c>
      <c r="K74" s="241">
        <f>ROUND(E74*J74,2)</f>
        <v>1528.47</v>
      </c>
      <c r="L74" s="241">
        <v>21</v>
      </c>
      <c r="M74" s="241">
        <f>G74*(1+L74/100)</f>
        <v>1849.4486999999999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/>
      <c r="S74" s="241"/>
      <c r="T74" s="242">
        <v>0</v>
      </c>
      <c r="U74" s="241">
        <f>ROUND(E74*T74,2)</f>
        <v>0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128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ht="22.5" outlineLevel="1" x14ac:dyDescent="0.2">
      <c r="A75" s="218"/>
      <c r="B75" s="228"/>
      <c r="C75" s="252" t="s">
        <v>153</v>
      </c>
      <c r="D75" s="231"/>
      <c r="E75" s="236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2"/>
      <c r="U75" s="241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130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8"/>
      <c r="C76" s="252" t="s">
        <v>154</v>
      </c>
      <c r="D76" s="231"/>
      <c r="E76" s="236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2"/>
      <c r="U76" s="241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130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22.5" outlineLevel="1" x14ac:dyDescent="0.2">
      <c r="A77" s="218"/>
      <c r="B77" s="228"/>
      <c r="C77" s="252" t="s">
        <v>155</v>
      </c>
      <c r="D77" s="231"/>
      <c r="E77" s="236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130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8"/>
      <c r="C78" s="252" t="s">
        <v>156</v>
      </c>
      <c r="D78" s="231"/>
      <c r="E78" s="236">
        <v>-12.5</v>
      </c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2"/>
      <c r="U78" s="241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130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/>
      <c r="B79" s="228"/>
      <c r="C79" s="254" t="s">
        <v>148</v>
      </c>
      <c r="D79" s="233"/>
      <c r="E79" s="238">
        <v>-12.5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130</v>
      </c>
      <c r="AF79" s="217">
        <v>1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/>
      <c r="B80" s="228"/>
      <c r="C80" s="252" t="s">
        <v>157</v>
      </c>
      <c r="D80" s="231"/>
      <c r="E80" s="236"/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2"/>
      <c r="U80" s="241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130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ht="33.75" outlineLevel="1" x14ac:dyDescent="0.2">
      <c r="A81" s="218"/>
      <c r="B81" s="228"/>
      <c r="C81" s="252" t="s">
        <v>144</v>
      </c>
      <c r="D81" s="231"/>
      <c r="E81" s="236"/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2"/>
      <c r="U81" s="241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130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33.75" outlineLevel="1" x14ac:dyDescent="0.2">
      <c r="A82" s="218"/>
      <c r="B82" s="228"/>
      <c r="C82" s="252" t="s">
        <v>145</v>
      </c>
      <c r="D82" s="231"/>
      <c r="E82" s="236"/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2"/>
      <c r="U82" s="241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130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8"/>
      <c r="C83" s="252" t="s">
        <v>146</v>
      </c>
      <c r="D83" s="231"/>
      <c r="E83" s="236">
        <v>28.18</v>
      </c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130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/>
      <c r="B84" s="228"/>
      <c r="C84" s="252" t="s">
        <v>147</v>
      </c>
      <c r="D84" s="231"/>
      <c r="E84" s="236">
        <v>2.16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2"/>
      <c r="U84" s="241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130</v>
      </c>
      <c r="AF84" s="217">
        <v>0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/>
      <c r="B85" s="228"/>
      <c r="C85" s="254" t="s">
        <v>148</v>
      </c>
      <c r="D85" s="233"/>
      <c r="E85" s="238">
        <v>30.34</v>
      </c>
      <c r="F85" s="241"/>
      <c r="G85" s="241"/>
      <c r="H85" s="241"/>
      <c r="I85" s="241"/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2"/>
      <c r="U85" s="241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130</v>
      </c>
      <c r="AF85" s="217">
        <v>1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 x14ac:dyDescent="0.2">
      <c r="A86" s="218"/>
      <c r="B86" s="228"/>
      <c r="C86" s="252" t="s">
        <v>149</v>
      </c>
      <c r="D86" s="231"/>
      <c r="E86" s="236">
        <v>13.3</v>
      </c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2"/>
      <c r="U86" s="241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130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8"/>
      <c r="C87" s="254" t="s">
        <v>148</v>
      </c>
      <c r="D87" s="233"/>
      <c r="E87" s="238">
        <v>13.3</v>
      </c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130</v>
      </c>
      <c r="AF87" s="217">
        <v>1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2.5" outlineLevel="1" x14ac:dyDescent="0.2">
      <c r="A88" s="218"/>
      <c r="B88" s="228"/>
      <c r="C88" s="252" t="s">
        <v>150</v>
      </c>
      <c r="D88" s="231"/>
      <c r="E88" s="236">
        <v>4.8239999999999998</v>
      </c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Q88" s="241"/>
      <c r="R88" s="241"/>
      <c r="S88" s="241"/>
      <c r="T88" s="242"/>
      <c r="U88" s="241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130</v>
      </c>
      <c r="AF88" s="217">
        <v>0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8"/>
      <c r="C89" s="254" t="s">
        <v>148</v>
      </c>
      <c r="D89" s="233"/>
      <c r="E89" s="238">
        <v>4.8239999999999998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2"/>
      <c r="U89" s="241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130</v>
      </c>
      <c r="AF89" s="217">
        <v>1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33.75" outlineLevel="1" x14ac:dyDescent="0.2">
      <c r="A90" s="218">
        <v>14</v>
      </c>
      <c r="B90" s="228" t="s">
        <v>180</v>
      </c>
      <c r="C90" s="251" t="s">
        <v>181</v>
      </c>
      <c r="D90" s="230" t="s">
        <v>127</v>
      </c>
      <c r="E90" s="235">
        <v>48.463999999999999</v>
      </c>
      <c r="F90" s="241">
        <v>595</v>
      </c>
      <c r="G90" s="241">
        <v>28836.080000000002</v>
      </c>
      <c r="H90" s="241">
        <v>0</v>
      </c>
      <c r="I90" s="241">
        <f>ROUND(E90*H90,2)</f>
        <v>0</v>
      </c>
      <c r="J90" s="241">
        <v>595</v>
      </c>
      <c r="K90" s="241">
        <f>ROUND(E90*J90,2)</f>
        <v>28836.080000000002</v>
      </c>
      <c r="L90" s="241">
        <v>21</v>
      </c>
      <c r="M90" s="241">
        <f>G90*(1+L90/100)</f>
        <v>34891.656800000004</v>
      </c>
      <c r="N90" s="241">
        <v>1.712E-2</v>
      </c>
      <c r="O90" s="241">
        <f>ROUND(E90*N90,2)</f>
        <v>0.83</v>
      </c>
      <c r="P90" s="241">
        <v>0</v>
      </c>
      <c r="Q90" s="241">
        <f>ROUND(E90*P90,2)</f>
        <v>0</v>
      </c>
      <c r="R90" s="241"/>
      <c r="S90" s="241"/>
      <c r="T90" s="242">
        <v>0</v>
      </c>
      <c r="U90" s="241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128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33.75" outlineLevel="1" x14ac:dyDescent="0.2">
      <c r="A91" s="218"/>
      <c r="B91" s="228"/>
      <c r="C91" s="252" t="s">
        <v>144</v>
      </c>
      <c r="D91" s="231"/>
      <c r="E91" s="236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2"/>
      <c r="U91" s="241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130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33.75" outlineLevel="1" x14ac:dyDescent="0.2">
      <c r="A92" s="218"/>
      <c r="B92" s="228"/>
      <c r="C92" s="252" t="s">
        <v>145</v>
      </c>
      <c r="D92" s="231"/>
      <c r="E92" s="236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130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8"/>
      <c r="C93" s="252" t="s">
        <v>146</v>
      </c>
      <c r="D93" s="231"/>
      <c r="E93" s="236">
        <v>28.18</v>
      </c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2"/>
      <c r="U93" s="241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130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/>
      <c r="B94" s="228"/>
      <c r="C94" s="252" t="s">
        <v>147</v>
      </c>
      <c r="D94" s="231"/>
      <c r="E94" s="236">
        <v>2.16</v>
      </c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2"/>
      <c r="U94" s="241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130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8"/>
      <c r="C95" s="254" t="s">
        <v>148</v>
      </c>
      <c r="D95" s="233"/>
      <c r="E95" s="238">
        <v>30.34</v>
      </c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2"/>
      <c r="U95" s="241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130</v>
      </c>
      <c r="AF95" s="217">
        <v>1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2.5" outlineLevel="1" x14ac:dyDescent="0.2">
      <c r="A96" s="218"/>
      <c r="B96" s="228"/>
      <c r="C96" s="252" t="s">
        <v>149</v>
      </c>
      <c r="D96" s="231"/>
      <c r="E96" s="236">
        <v>13.3</v>
      </c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130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8"/>
      <c r="C97" s="254" t="s">
        <v>148</v>
      </c>
      <c r="D97" s="233"/>
      <c r="E97" s="238">
        <v>13.3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130</v>
      </c>
      <c r="AF97" s="217">
        <v>1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2.5" outlineLevel="1" x14ac:dyDescent="0.2">
      <c r="A98" s="218"/>
      <c r="B98" s="228"/>
      <c r="C98" s="252" t="s">
        <v>150</v>
      </c>
      <c r="D98" s="231"/>
      <c r="E98" s="236">
        <v>4.8239999999999998</v>
      </c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2"/>
      <c r="U98" s="241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130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8"/>
      <c r="C99" s="254" t="s">
        <v>148</v>
      </c>
      <c r="D99" s="233"/>
      <c r="E99" s="238">
        <v>4.8239999999999998</v>
      </c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2"/>
      <c r="U99" s="241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130</v>
      </c>
      <c r="AF99" s="217">
        <v>1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33.75" outlineLevel="1" x14ac:dyDescent="0.2">
      <c r="A100" s="218">
        <v>15</v>
      </c>
      <c r="B100" s="228" t="s">
        <v>182</v>
      </c>
      <c r="C100" s="251" t="s">
        <v>183</v>
      </c>
      <c r="D100" s="230" t="s">
        <v>127</v>
      </c>
      <c r="E100" s="235">
        <v>-36.119999999999997</v>
      </c>
      <c r="F100" s="241">
        <v>30.43</v>
      </c>
      <c r="G100" s="241">
        <v>-1099.1300000000001</v>
      </c>
      <c r="H100" s="241">
        <v>0</v>
      </c>
      <c r="I100" s="241">
        <f>ROUND(E100*H100,2)</f>
        <v>0</v>
      </c>
      <c r="J100" s="241">
        <v>30.43</v>
      </c>
      <c r="K100" s="241">
        <f>ROUND(E100*J100,2)</f>
        <v>-1099.1300000000001</v>
      </c>
      <c r="L100" s="241">
        <v>21</v>
      </c>
      <c r="M100" s="241">
        <f>G100*(1+L100/100)</f>
        <v>-1329.9473</v>
      </c>
      <c r="N100" s="241">
        <v>0</v>
      </c>
      <c r="O100" s="241">
        <f>ROUND(E100*N100,2)</f>
        <v>0</v>
      </c>
      <c r="P100" s="241">
        <v>0.02</v>
      </c>
      <c r="Q100" s="241">
        <f>ROUND(E100*P100,2)</f>
        <v>-0.72</v>
      </c>
      <c r="R100" s="241"/>
      <c r="S100" s="241"/>
      <c r="T100" s="242">
        <v>0</v>
      </c>
      <c r="U100" s="241">
        <f>ROUND(E100*T100,2)</f>
        <v>0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128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/>
      <c r="B101" s="228"/>
      <c r="C101" s="252" t="s">
        <v>164</v>
      </c>
      <c r="D101" s="231"/>
      <c r="E101" s="236"/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2"/>
      <c r="U101" s="241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130</v>
      </c>
      <c r="AF101" s="217">
        <v>0</v>
      </c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8"/>
      <c r="C102" s="252" t="s">
        <v>165</v>
      </c>
      <c r="D102" s="231"/>
      <c r="E102" s="236">
        <v>-36.119999999999997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2"/>
      <c r="U102" s="241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130</v>
      </c>
      <c r="AF102" s="217">
        <v>0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33.75" outlineLevel="1" x14ac:dyDescent="0.2">
      <c r="A103" s="218">
        <v>16</v>
      </c>
      <c r="B103" s="228" t="s">
        <v>184</v>
      </c>
      <c r="C103" s="251" t="s">
        <v>185</v>
      </c>
      <c r="D103" s="230" t="s">
        <v>127</v>
      </c>
      <c r="E103" s="235">
        <v>36.119999999999997</v>
      </c>
      <c r="F103" s="241">
        <v>59.08</v>
      </c>
      <c r="G103" s="241">
        <v>2133.9699999999998</v>
      </c>
      <c r="H103" s="241">
        <v>0</v>
      </c>
      <c r="I103" s="241">
        <f>ROUND(E103*H103,2)</f>
        <v>0</v>
      </c>
      <c r="J103" s="241">
        <v>59.08</v>
      </c>
      <c r="K103" s="241">
        <f>ROUND(E103*J103,2)</f>
        <v>2133.9699999999998</v>
      </c>
      <c r="L103" s="241">
        <v>21</v>
      </c>
      <c r="M103" s="241">
        <f>G103*(1+L103/100)</f>
        <v>2582.1036999999997</v>
      </c>
      <c r="N103" s="241">
        <v>0</v>
      </c>
      <c r="O103" s="241">
        <f>ROUND(E103*N103,2)</f>
        <v>0</v>
      </c>
      <c r="P103" s="241">
        <v>0.05</v>
      </c>
      <c r="Q103" s="241">
        <f>ROUND(E103*P103,2)</f>
        <v>1.81</v>
      </c>
      <c r="R103" s="241"/>
      <c r="S103" s="241"/>
      <c r="T103" s="242">
        <v>0</v>
      </c>
      <c r="U103" s="241">
        <f>ROUND(E103*T103,2)</f>
        <v>0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128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/>
      <c r="B104" s="228"/>
      <c r="C104" s="252" t="s">
        <v>186</v>
      </c>
      <c r="D104" s="231"/>
      <c r="E104" s="236"/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/>
      <c r="R104" s="241"/>
      <c r="S104" s="241"/>
      <c r="T104" s="242"/>
      <c r="U104" s="241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130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/>
      <c r="B105" s="228"/>
      <c r="C105" s="252" t="s">
        <v>161</v>
      </c>
      <c r="D105" s="231"/>
      <c r="E105" s="236">
        <v>36.119999999999997</v>
      </c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2"/>
      <c r="U105" s="241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130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33.75" outlineLevel="1" x14ac:dyDescent="0.2">
      <c r="A106" s="218">
        <v>17</v>
      </c>
      <c r="B106" s="228" t="s">
        <v>187</v>
      </c>
      <c r="C106" s="251" t="s">
        <v>188</v>
      </c>
      <c r="D106" s="230" t="s">
        <v>127</v>
      </c>
      <c r="E106" s="235">
        <v>-25</v>
      </c>
      <c r="F106" s="241">
        <v>23.29</v>
      </c>
      <c r="G106" s="241">
        <v>-582.25</v>
      </c>
      <c r="H106" s="241">
        <v>0</v>
      </c>
      <c r="I106" s="241">
        <f>ROUND(E106*H106,2)</f>
        <v>0</v>
      </c>
      <c r="J106" s="241">
        <v>23.29</v>
      </c>
      <c r="K106" s="241">
        <f>ROUND(E106*J106,2)</f>
        <v>-582.25</v>
      </c>
      <c r="L106" s="241">
        <v>21</v>
      </c>
      <c r="M106" s="241">
        <f>G106*(1+L106/100)</f>
        <v>-704.52249999999992</v>
      </c>
      <c r="N106" s="241">
        <v>0</v>
      </c>
      <c r="O106" s="241">
        <f>ROUND(E106*N106,2)</f>
        <v>0</v>
      </c>
      <c r="P106" s="241">
        <v>0.02</v>
      </c>
      <c r="Q106" s="241">
        <f>ROUND(E106*P106,2)</f>
        <v>-0.5</v>
      </c>
      <c r="R106" s="241"/>
      <c r="S106" s="241"/>
      <c r="T106" s="242">
        <v>0</v>
      </c>
      <c r="U106" s="241">
        <f>ROUND(E106*T106,2)</f>
        <v>0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128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2.5" outlineLevel="1" x14ac:dyDescent="0.2">
      <c r="A107" s="218"/>
      <c r="B107" s="228"/>
      <c r="C107" s="252" t="s">
        <v>172</v>
      </c>
      <c r="D107" s="231"/>
      <c r="E107" s="236"/>
      <c r="F107" s="241"/>
      <c r="G107" s="241"/>
      <c r="H107" s="241"/>
      <c r="I107" s="241"/>
      <c r="J107" s="241"/>
      <c r="K107" s="241"/>
      <c r="L107" s="241"/>
      <c r="M107" s="241"/>
      <c r="N107" s="241"/>
      <c r="O107" s="241"/>
      <c r="P107" s="241"/>
      <c r="Q107" s="241"/>
      <c r="R107" s="241"/>
      <c r="S107" s="241"/>
      <c r="T107" s="242"/>
      <c r="U107" s="241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130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/>
      <c r="B108" s="228"/>
      <c r="C108" s="252" t="s">
        <v>173</v>
      </c>
      <c r="D108" s="231"/>
      <c r="E108" s="236">
        <v>-25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2"/>
      <c r="U108" s="241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130</v>
      </c>
      <c r="AF108" s="217">
        <v>0</v>
      </c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33.75" outlineLevel="1" x14ac:dyDescent="0.2">
      <c r="A109" s="218">
        <v>18</v>
      </c>
      <c r="B109" s="228" t="s">
        <v>189</v>
      </c>
      <c r="C109" s="251" t="s">
        <v>190</v>
      </c>
      <c r="D109" s="230" t="s">
        <v>127</v>
      </c>
      <c r="E109" s="235">
        <v>57.823999999999998</v>
      </c>
      <c r="F109" s="241">
        <v>32.22</v>
      </c>
      <c r="G109" s="241">
        <v>1863.09</v>
      </c>
      <c r="H109" s="241">
        <v>0</v>
      </c>
      <c r="I109" s="241">
        <f>ROUND(E109*H109,2)</f>
        <v>0</v>
      </c>
      <c r="J109" s="241">
        <v>32.22</v>
      </c>
      <c r="K109" s="241">
        <f>ROUND(E109*J109,2)</f>
        <v>1863.09</v>
      </c>
      <c r="L109" s="241">
        <v>21</v>
      </c>
      <c r="M109" s="241">
        <f>G109*(1+L109/100)</f>
        <v>2254.3388999999997</v>
      </c>
      <c r="N109" s="241">
        <v>0</v>
      </c>
      <c r="O109" s="241">
        <f>ROUND(E109*N109,2)</f>
        <v>0</v>
      </c>
      <c r="P109" s="241">
        <v>1.4E-2</v>
      </c>
      <c r="Q109" s="241">
        <f>ROUND(E109*P109,2)</f>
        <v>0.81</v>
      </c>
      <c r="R109" s="241"/>
      <c r="S109" s="241"/>
      <c r="T109" s="242">
        <v>0</v>
      </c>
      <c r="U109" s="241">
        <f>ROUND(E109*T109,2)</f>
        <v>0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128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33.75" outlineLevel="1" x14ac:dyDescent="0.2">
      <c r="A110" s="218"/>
      <c r="B110" s="228"/>
      <c r="C110" s="252" t="s">
        <v>144</v>
      </c>
      <c r="D110" s="231"/>
      <c r="E110" s="236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2"/>
      <c r="U110" s="241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130</v>
      </c>
      <c r="AF110" s="217">
        <v>0</v>
      </c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33.75" outlineLevel="1" x14ac:dyDescent="0.2">
      <c r="A111" s="218"/>
      <c r="B111" s="228"/>
      <c r="C111" s="252" t="s">
        <v>145</v>
      </c>
      <c r="D111" s="231"/>
      <c r="E111" s="236"/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2"/>
      <c r="U111" s="241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130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/>
      <c r="B112" s="228"/>
      <c r="C112" s="252" t="s">
        <v>146</v>
      </c>
      <c r="D112" s="231"/>
      <c r="E112" s="236">
        <v>28.18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/>
      <c r="T112" s="242"/>
      <c r="U112" s="241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130</v>
      </c>
      <c r="AF112" s="217">
        <v>0</v>
      </c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/>
      <c r="B113" s="228"/>
      <c r="C113" s="252" t="s">
        <v>147</v>
      </c>
      <c r="D113" s="231"/>
      <c r="E113" s="236">
        <v>2.16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/>
      <c r="T113" s="242"/>
      <c r="U113" s="241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130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8"/>
      <c r="C114" s="254" t="s">
        <v>148</v>
      </c>
      <c r="D114" s="233"/>
      <c r="E114" s="238">
        <v>30.34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2"/>
      <c r="U114" s="241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130</v>
      </c>
      <c r="AF114" s="217">
        <v>1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/>
      <c r="B115" s="228"/>
      <c r="C115" s="252" t="s">
        <v>149</v>
      </c>
      <c r="D115" s="231"/>
      <c r="E115" s="236">
        <v>13.3</v>
      </c>
      <c r="F115" s="241"/>
      <c r="G115" s="241"/>
      <c r="H115" s="241"/>
      <c r="I115" s="241"/>
      <c r="J115" s="241"/>
      <c r="K115" s="241"/>
      <c r="L115" s="241"/>
      <c r="M115" s="241"/>
      <c r="N115" s="241"/>
      <c r="O115" s="241"/>
      <c r="P115" s="241"/>
      <c r="Q115" s="241"/>
      <c r="R115" s="241"/>
      <c r="S115" s="241"/>
      <c r="T115" s="242"/>
      <c r="U115" s="241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130</v>
      </c>
      <c r="AF115" s="217">
        <v>0</v>
      </c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18"/>
      <c r="B116" s="228"/>
      <c r="C116" s="254" t="s">
        <v>148</v>
      </c>
      <c r="D116" s="233"/>
      <c r="E116" s="238">
        <v>13.3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2"/>
      <c r="U116" s="241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130</v>
      </c>
      <c r="AF116" s="217">
        <v>1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ht="22.5" outlineLevel="1" x14ac:dyDescent="0.2">
      <c r="A117" s="218"/>
      <c r="B117" s="228"/>
      <c r="C117" s="252" t="s">
        <v>150</v>
      </c>
      <c r="D117" s="231"/>
      <c r="E117" s="236">
        <v>4.8239999999999998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2"/>
      <c r="U117" s="241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130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">
      <c r="A118" s="218"/>
      <c r="B118" s="228"/>
      <c r="C118" s="254" t="s">
        <v>148</v>
      </c>
      <c r="D118" s="233"/>
      <c r="E118" s="238">
        <v>4.8239999999999998</v>
      </c>
      <c r="F118" s="241"/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41"/>
      <c r="R118" s="241"/>
      <c r="S118" s="241"/>
      <c r="T118" s="242"/>
      <c r="U118" s="241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130</v>
      </c>
      <c r="AF118" s="217">
        <v>1</v>
      </c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ht="33.75" outlineLevel="1" x14ac:dyDescent="0.2">
      <c r="A119" s="218"/>
      <c r="B119" s="228"/>
      <c r="C119" s="252" t="s">
        <v>191</v>
      </c>
      <c r="D119" s="231"/>
      <c r="E119" s="236"/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41"/>
      <c r="R119" s="241"/>
      <c r="S119" s="241"/>
      <c r="T119" s="242"/>
      <c r="U119" s="241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130</v>
      </c>
      <c r="AF119" s="217">
        <v>0</v>
      </c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8"/>
      <c r="C120" s="252" t="s">
        <v>192</v>
      </c>
      <c r="D120" s="231"/>
      <c r="E120" s="236">
        <v>9.36</v>
      </c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2"/>
      <c r="U120" s="241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130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18"/>
      <c r="B121" s="228"/>
      <c r="C121" s="254" t="s">
        <v>148</v>
      </c>
      <c r="D121" s="233"/>
      <c r="E121" s="238">
        <v>9.36</v>
      </c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2"/>
      <c r="U121" s="241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130</v>
      </c>
      <c r="AF121" s="217">
        <v>1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x14ac:dyDescent="0.2">
      <c r="A122" s="224" t="s">
        <v>123</v>
      </c>
      <c r="B122" s="229" t="s">
        <v>78</v>
      </c>
      <c r="C122" s="253" t="s">
        <v>79</v>
      </c>
      <c r="D122" s="232"/>
      <c r="E122" s="237"/>
      <c r="F122" s="243"/>
      <c r="G122" s="243">
        <f>SUMIF(AE123:AE143,"&lt;&gt;NOR",G123:G143)</f>
        <v>50164.829999999994</v>
      </c>
      <c r="H122" s="243"/>
      <c r="I122" s="243">
        <f>SUM(I123:I143)</f>
        <v>21935.47</v>
      </c>
      <c r="J122" s="243"/>
      <c r="K122" s="243">
        <f>SUM(K123:K143)</f>
        <v>28229.359999999997</v>
      </c>
      <c r="L122" s="243"/>
      <c r="M122" s="243">
        <f>SUM(M123:M143)</f>
        <v>60699.444300000003</v>
      </c>
      <c r="N122" s="243"/>
      <c r="O122" s="243">
        <f>SUM(O123:O143)</f>
        <v>10.67</v>
      </c>
      <c r="P122" s="243"/>
      <c r="Q122" s="243">
        <f>SUM(Q123:Q143)</f>
        <v>0</v>
      </c>
      <c r="R122" s="243"/>
      <c r="S122" s="243"/>
      <c r="T122" s="244"/>
      <c r="U122" s="243">
        <f>SUM(U123:U143)</f>
        <v>14.67</v>
      </c>
      <c r="AE122" t="s">
        <v>124</v>
      </c>
    </row>
    <row r="123" spans="1:60" ht="33.75" outlineLevel="1" x14ac:dyDescent="0.2">
      <c r="A123" s="218">
        <v>19</v>
      </c>
      <c r="B123" s="228" t="s">
        <v>193</v>
      </c>
      <c r="C123" s="251" t="s">
        <v>194</v>
      </c>
      <c r="D123" s="230" t="s">
        <v>195</v>
      </c>
      <c r="E123" s="235">
        <v>42</v>
      </c>
      <c r="F123" s="241">
        <v>98.6</v>
      </c>
      <c r="G123" s="241">
        <v>4141.2</v>
      </c>
      <c r="H123" s="241">
        <v>0</v>
      </c>
      <c r="I123" s="241">
        <f>ROUND(E123*H123,2)</f>
        <v>0</v>
      </c>
      <c r="J123" s="241">
        <v>98.6</v>
      </c>
      <c r="K123" s="241">
        <f>ROUND(E123*J123,2)</f>
        <v>4141.2</v>
      </c>
      <c r="L123" s="241">
        <v>21</v>
      </c>
      <c r="M123" s="241">
        <f>G123*(1+L123/100)</f>
        <v>5010.8519999999999</v>
      </c>
      <c r="N123" s="241">
        <v>1E-3</v>
      </c>
      <c r="O123" s="241">
        <f>ROUND(E123*N123,2)</f>
        <v>0.04</v>
      </c>
      <c r="P123" s="241">
        <v>0</v>
      </c>
      <c r="Q123" s="241">
        <f>ROUND(E123*P123,2)</f>
        <v>0</v>
      </c>
      <c r="R123" s="241"/>
      <c r="S123" s="241"/>
      <c r="T123" s="242">
        <v>0</v>
      </c>
      <c r="U123" s="241">
        <f>ROUND(E123*T123,2)</f>
        <v>0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128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 x14ac:dyDescent="0.2">
      <c r="A124" s="218"/>
      <c r="B124" s="228"/>
      <c r="C124" s="252" t="s">
        <v>196</v>
      </c>
      <c r="D124" s="231"/>
      <c r="E124" s="236">
        <v>42</v>
      </c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2"/>
      <c r="U124" s="241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130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ht="22.5" outlineLevel="1" x14ac:dyDescent="0.2">
      <c r="A125" s="218">
        <v>20</v>
      </c>
      <c r="B125" s="228" t="s">
        <v>197</v>
      </c>
      <c r="C125" s="251" t="s">
        <v>198</v>
      </c>
      <c r="D125" s="230" t="s">
        <v>199</v>
      </c>
      <c r="E125" s="235">
        <v>2.21</v>
      </c>
      <c r="F125" s="241">
        <v>2652</v>
      </c>
      <c r="G125" s="241">
        <v>5860.92</v>
      </c>
      <c r="H125" s="241">
        <v>1977.63</v>
      </c>
      <c r="I125" s="241">
        <f>ROUND(E125*H125,2)</f>
        <v>4370.5600000000004</v>
      </c>
      <c r="J125" s="241">
        <v>674.37</v>
      </c>
      <c r="K125" s="241">
        <f>ROUND(E125*J125,2)</f>
        <v>1490.36</v>
      </c>
      <c r="L125" s="241">
        <v>21</v>
      </c>
      <c r="M125" s="241">
        <f>G125*(1+L125/100)</f>
        <v>7091.7132000000001</v>
      </c>
      <c r="N125" s="241">
        <v>2.5249999999999999</v>
      </c>
      <c r="O125" s="241">
        <f>ROUND(E125*N125,2)</f>
        <v>5.58</v>
      </c>
      <c r="P125" s="241">
        <v>0</v>
      </c>
      <c r="Q125" s="241">
        <f>ROUND(E125*P125,2)</f>
        <v>0</v>
      </c>
      <c r="R125" s="241"/>
      <c r="S125" s="241"/>
      <c r="T125" s="242">
        <v>3.2130000000000001</v>
      </c>
      <c r="U125" s="241">
        <f>ROUND(E125*T125,2)</f>
        <v>7.1</v>
      </c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200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22.5" outlineLevel="1" x14ac:dyDescent="0.2">
      <c r="A126" s="218"/>
      <c r="B126" s="228"/>
      <c r="C126" s="252" t="s">
        <v>201</v>
      </c>
      <c r="D126" s="231"/>
      <c r="E126" s="236"/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2"/>
      <c r="U126" s="241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130</v>
      </c>
      <c r="AF126" s="217">
        <v>0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18"/>
      <c r="B127" s="228"/>
      <c r="C127" s="252" t="s">
        <v>202</v>
      </c>
      <c r="D127" s="231"/>
      <c r="E127" s="236">
        <v>2.21</v>
      </c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2"/>
      <c r="U127" s="241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130</v>
      </c>
      <c r="AF127" s="217">
        <v>0</v>
      </c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">
      <c r="A128" s="218">
        <v>21</v>
      </c>
      <c r="B128" s="228" t="s">
        <v>203</v>
      </c>
      <c r="C128" s="251" t="s">
        <v>204</v>
      </c>
      <c r="D128" s="230" t="s">
        <v>199</v>
      </c>
      <c r="E128" s="235">
        <v>2.52</v>
      </c>
      <c r="F128" s="241">
        <v>5268</v>
      </c>
      <c r="G128" s="241">
        <v>13275.36</v>
      </c>
      <c r="H128" s="241">
        <v>4840.62</v>
      </c>
      <c r="I128" s="241">
        <f>ROUND(E128*H128,2)</f>
        <v>12198.36</v>
      </c>
      <c r="J128" s="241">
        <v>427.38</v>
      </c>
      <c r="K128" s="241">
        <f>ROUND(E128*J128,2)</f>
        <v>1077</v>
      </c>
      <c r="L128" s="241">
        <v>21</v>
      </c>
      <c r="M128" s="241">
        <f>G128*(1+L128/100)</f>
        <v>16063.185600000001</v>
      </c>
      <c r="N128" s="241">
        <v>0.38850000000000001</v>
      </c>
      <c r="O128" s="241">
        <f>ROUND(E128*N128,2)</f>
        <v>0.98</v>
      </c>
      <c r="P128" s="241">
        <v>0</v>
      </c>
      <c r="Q128" s="241">
        <f>ROUND(E128*P128,2)</f>
        <v>0</v>
      </c>
      <c r="R128" s="241"/>
      <c r="S128" s="241"/>
      <c r="T128" s="242">
        <v>1.8360000000000001</v>
      </c>
      <c r="U128" s="241">
        <f>ROUND(E128*T128,2)</f>
        <v>4.63</v>
      </c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200</v>
      </c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ht="22.5" outlineLevel="1" x14ac:dyDescent="0.2">
      <c r="A129" s="218"/>
      <c r="B129" s="228"/>
      <c r="C129" s="252" t="s">
        <v>205</v>
      </c>
      <c r="D129" s="231"/>
      <c r="E129" s="236"/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1"/>
      <c r="S129" s="241"/>
      <c r="T129" s="242"/>
      <c r="U129" s="241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130</v>
      </c>
      <c r="AF129" s="217">
        <v>0</v>
      </c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33.75" outlineLevel="1" x14ac:dyDescent="0.2">
      <c r="A130" s="218"/>
      <c r="B130" s="228"/>
      <c r="C130" s="252" t="s">
        <v>206</v>
      </c>
      <c r="D130" s="231"/>
      <c r="E130" s="236"/>
      <c r="F130" s="241"/>
      <c r="G130" s="241"/>
      <c r="H130" s="241"/>
      <c r="I130" s="24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2"/>
      <c r="U130" s="241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130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33.75" outlineLevel="1" x14ac:dyDescent="0.2">
      <c r="A131" s="218"/>
      <c r="B131" s="228"/>
      <c r="C131" s="252" t="s">
        <v>207</v>
      </c>
      <c r="D131" s="231"/>
      <c r="E131" s="236"/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241"/>
      <c r="R131" s="241"/>
      <c r="S131" s="241"/>
      <c r="T131" s="242"/>
      <c r="U131" s="241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130</v>
      </c>
      <c r="AF131" s="217">
        <v>0</v>
      </c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22.5" outlineLevel="1" x14ac:dyDescent="0.2">
      <c r="A132" s="218"/>
      <c r="B132" s="228"/>
      <c r="C132" s="252" t="s">
        <v>208</v>
      </c>
      <c r="D132" s="231"/>
      <c r="E132" s="236">
        <v>2.52</v>
      </c>
      <c r="F132" s="241"/>
      <c r="G132" s="241"/>
      <c r="H132" s="241"/>
      <c r="I132" s="241"/>
      <c r="J132" s="241"/>
      <c r="K132" s="241"/>
      <c r="L132" s="241"/>
      <c r="M132" s="241"/>
      <c r="N132" s="241"/>
      <c r="O132" s="241"/>
      <c r="P132" s="241"/>
      <c r="Q132" s="241"/>
      <c r="R132" s="241"/>
      <c r="S132" s="241"/>
      <c r="T132" s="242"/>
      <c r="U132" s="241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130</v>
      </c>
      <c r="AF132" s="217">
        <v>0</v>
      </c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ht="33.75" outlineLevel="1" x14ac:dyDescent="0.2">
      <c r="A133" s="218">
        <v>22</v>
      </c>
      <c r="B133" s="228" t="s">
        <v>209</v>
      </c>
      <c r="C133" s="251" t="s">
        <v>210</v>
      </c>
      <c r="D133" s="230" t="s">
        <v>127</v>
      </c>
      <c r="E133" s="235">
        <v>42</v>
      </c>
      <c r="F133" s="241">
        <v>493</v>
      </c>
      <c r="G133" s="241">
        <v>20706</v>
      </c>
      <c r="H133" s="241">
        <v>0</v>
      </c>
      <c r="I133" s="241">
        <f>ROUND(E133*H133,2)</f>
        <v>0</v>
      </c>
      <c r="J133" s="241">
        <v>493</v>
      </c>
      <c r="K133" s="241">
        <f>ROUND(E133*J133,2)</f>
        <v>20706</v>
      </c>
      <c r="L133" s="241">
        <v>21</v>
      </c>
      <c r="M133" s="241">
        <f>G133*(1+L133/100)</f>
        <v>25054.26</v>
      </c>
      <c r="N133" s="241">
        <v>7.9350000000000004E-2</v>
      </c>
      <c r="O133" s="241">
        <f>ROUND(E133*N133,2)</f>
        <v>3.33</v>
      </c>
      <c r="P133" s="241">
        <v>0</v>
      </c>
      <c r="Q133" s="241">
        <f>ROUND(E133*P133,2)</f>
        <v>0</v>
      </c>
      <c r="R133" s="241"/>
      <c r="S133" s="241"/>
      <c r="T133" s="242">
        <v>0</v>
      </c>
      <c r="U133" s="241">
        <f>ROUND(E133*T133,2)</f>
        <v>0</v>
      </c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128</v>
      </c>
      <c r="AF133" s="217"/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/>
      <c r="B134" s="228"/>
      <c r="C134" s="252" t="s">
        <v>211</v>
      </c>
      <c r="D134" s="231"/>
      <c r="E134" s="236"/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2"/>
      <c r="U134" s="241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130</v>
      </c>
      <c r="AF134" s="217">
        <v>0</v>
      </c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ht="22.5" outlineLevel="1" x14ac:dyDescent="0.2">
      <c r="A135" s="218"/>
      <c r="B135" s="228"/>
      <c r="C135" s="252" t="s">
        <v>212</v>
      </c>
      <c r="D135" s="231"/>
      <c r="E135" s="236">
        <v>42</v>
      </c>
      <c r="F135" s="241"/>
      <c r="G135" s="241"/>
      <c r="H135" s="241"/>
      <c r="I135" s="241"/>
      <c r="J135" s="241"/>
      <c r="K135" s="241"/>
      <c r="L135" s="241"/>
      <c r="M135" s="241"/>
      <c r="N135" s="241"/>
      <c r="O135" s="241"/>
      <c r="P135" s="241"/>
      <c r="Q135" s="241"/>
      <c r="R135" s="241"/>
      <c r="S135" s="241"/>
      <c r="T135" s="242"/>
      <c r="U135" s="241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130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>
        <v>23</v>
      </c>
      <c r="B136" s="228" t="s">
        <v>213</v>
      </c>
      <c r="C136" s="251" t="s">
        <v>214</v>
      </c>
      <c r="D136" s="230" t="s">
        <v>127</v>
      </c>
      <c r="E136" s="235">
        <v>42</v>
      </c>
      <c r="F136" s="241">
        <v>38.799999999999997</v>
      </c>
      <c r="G136" s="241">
        <v>1629.6</v>
      </c>
      <c r="H136" s="241">
        <v>19.399999999999999</v>
      </c>
      <c r="I136" s="241">
        <f>ROUND(E136*H136,2)</f>
        <v>814.8</v>
      </c>
      <c r="J136" s="241">
        <v>19.399999999999999</v>
      </c>
      <c r="K136" s="241">
        <f>ROUND(E136*J136,2)</f>
        <v>814.8</v>
      </c>
      <c r="L136" s="241">
        <v>21</v>
      </c>
      <c r="M136" s="241">
        <f>G136*(1+L136/100)</f>
        <v>1971.8159999999998</v>
      </c>
      <c r="N136" s="241">
        <v>8.0000000000000007E-5</v>
      </c>
      <c r="O136" s="241">
        <f>ROUND(E136*N136,2)</f>
        <v>0</v>
      </c>
      <c r="P136" s="241">
        <v>0</v>
      </c>
      <c r="Q136" s="241">
        <f>ROUND(E136*P136,2)</f>
        <v>0</v>
      </c>
      <c r="R136" s="241"/>
      <c r="S136" s="241"/>
      <c r="T136" s="242">
        <v>7.0000000000000007E-2</v>
      </c>
      <c r="U136" s="241">
        <f>ROUND(E136*T136,2)</f>
        <v>2.94</v>
      </c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200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2.5" outlineLevel="1" x14ac:dyDescent="0.2">
      <c r="A137" s="218"/>
      <c r="B137" s="228"/>
      <c r="C137" s="252" t="s">
        <v>205</v>
      </c>
      <c r="D137" s="231"/>
      <c r="E137" s="236"/>
      <c r="F137" s="241"/>
      <c r="G137" s="241"/>
      <c r="H137" s="241"/>
      <c r="I137" s="241"/>
      <c r="J137" s="241"/>
      <c r="K137" s="241"/>
      <c r="L137" s="241"/>
      <c r="M137" s="241"/>
      <c r="N137" s="241"/>
      <c r="O137" s="241"/>
      <c r="P137" s="241"/>
      <c r="Q137" s="241"/>
      <c r="R137" s="241"/>
      <c r="S137" s="241"/>
      <c r="T137" s="242"/>
      <c r="U137" s="241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130</v>
      </c>
      <c r="AF137" s="217">
        <v>0</v>
      </c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33.75" outlineLevel="1" x14ac:dyDescent="0.2">
      <c r="A138" s="218"/>
      <c r="B138" s="228"/>
      <c r="C138" s="252" t="s">
        <v>215</v>
      </c>
      <c r="D138" s="231"/>
      <c r="E138" s="236"/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2"/>
      <c r="U138" s="241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130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/>
      <c r="B139" s="228"/>
      <c r="C139" s="252" t="s">
        <v>216</v>
      </c>
      <c r="D139" s="231"/>
      <c r="E139" s="236"/>
      <c r="F139" s="241"/>
      <c r="G139" s="241"/>
      <c r="H139" s="241"/>
      <c r="I139" s="241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2"/>
      <c r="U139" s="241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130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22.5" outlineLevel="1" x14ac:dyDescent="0.2">
      <c r="A140" s="218"/>
      <c r="B140" s="228"/>
      <c r="C140" s="252" t="s">
        <v>212</v>
      </c>
      <c r="D140" s="231"/>
      <c r="E140" s="236">
        <v>42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2"/>
      <c r="U140" s="241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130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ht="33.75" outlineLevel="1" x14ac:dyDescent="0.2">
      <c r="A141" s="218">
        <v>24</v>
      </c>
      <c r="B141" s="228" t="s">
        <v>217</v>
      </c>
      <c r="C141" s="251" t="s">
        <v>218</v>
      </c>
      <c r="D141" s="230" t="s">
        <v>139</v>
      </c>
      <c r="E141" s="235">
        <v>157.5</v>
      </c>
      <c r="F141" s="241">
        <v>28.9</v>
      </c>
      <c r="G141" s="241">
        <v>4551.75</v>
      </c>
      <c r="H141" s="241">
        <v>28.9</v>
      </c>
      <c r="I141" s="241">
        <f>ROUND(E141*H141,2)</f>
        <v>4551.75</v>
      </c>
      <c r="J141" s="241">
        <v>0</v>
      </c>
      <c r="K141" s="241">
        <f>ROUND(E141*J141,2)</f>
        <v>0</v>
      </c>
      <c r="L141" s="241">
        <v>21</v>
      </c>
      <c r="M141" s="241">
        <f>G141*(1+L141/100)</f>
        <v>5507.6175000000003</v>
      </c>
      <c r="N141" s="241">
        <v>4.7000000000000002E-3</v>
      </c>
      <c r="O141" s="241">
        <f>ROUND(E141*N141,2)</f>
        <v>0.74</v>
      </c>
      <c r="P141" s="241">
        <v>0</v>
      </c>
      <c r="Q141" s="241">
        <f>ROUND(E141*P141,2)</f>
        <v>0</v>
      </c>
      <c r="R141" s="241"/>
      <c r="S141" s="241"/>
      <c r="T141" s="242">
        <v>0</v>
      </c>
      <c r="U141" s="241">
        <f>ROUND(E141*T141,2)</f>
        <v>0</v>
      </c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219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/>
      <c r="B142" s="228"/>
      <c r="C142" s="252" t="s">
        <v>220</v>
      </c>
      <c r="D142" s="231"/>
      <c r="E142" s="236"/>
      <c r="F142" s="241"/>
      <c r="G142" s="241"/>
      <c r="H142" s="241"/>
      <c r="I142" s="241"/>
      <c r="J142" s="241"/>
      <c r="K142" s="241"/>
      <c r="L142" s="241"/>
      <c r="M142" s="241"/>
      <c r="N142" s="241"/>
      <c r="O142" s="241"/>
      <c r="P142" s="241"/>
      <c r="Q142" s="241"/>
      <c r="R142" s="241"/>
      <c r="S142" s="241"/>
      <c r="T142" s="242"/>
      <c r="U142" s="241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130</v>
      </c>
      <c r="AF142" s="217">
        <v>0</v>
      </c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ht="33.75" outlineLevel="1" x14ac:dyDescent="0.2">
      <c r="A143" s="218"/>
      <c r="B143" s="228"/>
      <c r="C143" s="252" t="s">
        <v>221</v>
      </c>
      <c r="D143" s="231"/>
      <c r="E143" s="236">
        <v>157.5</v>
      </c>
      <c r="F143" s="241"/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241"/>
      <c r="R143" s="241"/>
      <c r="S143" s="241"/>
      <c r="T143" s="242"/>
      <c r="U143" s="241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130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x14ac:dyDescent="0.2">
      <c r="A144" s="224" t="s">
        <v>123</v>
      </c>
      <c r="B144" s="229" t="s">
        <v>80</v>
      </c>
      <c r="C144" s="253" t="s">
        <v>81</v>
      </c>
      <c r="D144" s="232"/>
      <c r="E144" s="237"/>
      <c r="F144" s="243"/>
      <c r="G144" s="243">
        <f>SUMIF(AE145:AE146,"&lt;&gt;NOR",G145:G146)</f>
        <v>1666</v>
      </c>
      <c r="H144" s="243"/>
      <c r="I144" s="243">
        <f>SUM(I145:I146)</f>
        <v>0</v>
      </c>
      <c r="J144" s="243"/>
      <c r="K144" s="243">
        <f>SUM(K145:K146)</f>
        <v>1666</v>
      </c>
      <c r="L144" s="243"/>
      <c r="M144" s="243">
        <f>SUM(M145:M146)</f>
        <v>2015.86</v>
      </c>
      <c r="N144" s="243"/>
      <c r="O144" s="243">
        <f>SUM(O145:O146)</f>
        <v>0.06</v>
      </c>
      <c r="P144" s="243"/>
      <c r="Q144" s="243">
        <f>SUM(Q145:Q146)</f>
        <v>0</v>
      </c>
      <c r="R144" s="243"/>
      <c r="S144" s="243"/>
      <c r="T144" s="244"/>
      <c r="U144" s="243">
        <f>SUM(U145:U146)</f>
        <v>0</v>
      </c>
      <c r="AE144" t="s">
        <v>124</v>
      </c>
    </row>
    <row r="145" spans="1:60" ht="33.75" outlineLevel="1" x14ac:dyDescent="0.2">
      <c r="A145" s="218">
        <v>25</v>
      </c>
      <c r="B145" s="228" t="s">
        <v>222</v>
      </c>
      <c r="C145" s="251" t="s">
        <v>223</v>
      </c>
      <c r="D145" s="230" t="s">
        <v>127</v>
      </c>
      <c r="E145" s="235">
        <v>10</v>
      </c>
      <c r="F145" s="241">
        <v>166.6</v>
      </c>
      <c r="G145" s="241">
        <v>1666</v>
      </c>
      <c r="H145" s="241">
        <v>0</v>
      </c>
      <c r="I145" s="241">
        <f>ROUND(E145*H145,2)</f>
        <v>0</v>
      </c>
      <c r="J145" s="241">
        <v>166.6</v>
      </c>
      <c r="K145" s="241">
        <f>ROUND(E145*J145,2)</f>
        <v>1666</v>
      </c>
      <c r="L145" s="241">
        <v>21</v>
      </c>
      <c r="M145" s="241">
        <f>G145*(1+L145/100)</f>
        <v>2015.86</v>
      </c>
      <c r="N145" s="241">
        <v>5.9199999999999999E-3</v>
      </c>
      <c r="O145" s="241">
        <f>ROUND(E145*N145,2)</f>
        <v>0.06</v>
      </c>
      <c r="P145" s="241">
        <v>0</v>
      </c>
      <c r="Q145" s="241">
        <f>ROUND(E145*P145,2)</f>
        <v>0</v>
      </c>
      <c r="R145" s="241"/>
      <c r="S145" s="241"/>
      <c r="T145" s="242">
        <v>0</v>
      </c>
      <c r="U145" s="241">
        <f>ROUND(E145*T145,2)</f>
        <v>0</v>
      </c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128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18"/>
      <c r="B146" s="228"/>
      <c r="C146" s="252" t="s">
        <v>224</v>
      </c>
      <c r="D146" s="231"/>
      <c r="E146" s="236">
        <v>10</v>
      </c>
      <c r="F146" s="241"/>
      <c r="G146" s="241"/>
      <c r="H146" s="241"/>
      <c r="I146" s="241"/>
      <c r="J146" s="241"/>
      <c r="K146" s="241"/>
      <c r="L146" s="241"/>
      <c r="M146" s="241"/>
      <c r="N146" s="241"/>
      <c r="O146" s="241"/>
      <c r="P146" s="241"/>
      <c r="Q146" s="241"/>
      <c r="R146" s="241"/>
      <c r="S146" s="241"/>
      <c r="T146" s="242"/>
      <c r="U146" s="241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130</v>
      </c>
      <c r="AF146" s="217">
        <v>0</v>
      </c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ht="25.5" x14ac:dyDescent="0.2">
      <c r="A147" s="224" t="s">
        <v>123</v>
      </c>
      <c r="B147" s="229" t="s">
        <v>82</v>
      </c>
      <c r="C147" s="253" t="s">
        <v>83</v>
      </c>
      <c r="D147" s="232"/>
      <c r="E147" s="237"/>
      <c r="F147" s="243"/>
      <c r="G147" s="243">
        <f>SUMIF(AE148:AE168,"&lt;&gt;NOR",G148:G168)</f>
        <v>2083.41</v>
      </c>
      <c r="H147" s="243"/>
      <c r="I147" s="243">
        <f>SUM(I148:I168)</f>
        <v>0</v>
      </c>
      <c r="J147" s="243"/>
      <c r="K147" s="243">
        <f>SUM(K148:K168)</f>
        <v>2083.41</v>
      </c>
      <c r="L147" s="243"/>
      <c r="M147" s="243">
        <f>SUM(M148:M168)</f>
        <v>2520.9260999999997</v>
      </c>
      <c r="N147" s="243"/>
      <c r="O147" s="243">
        <f>SUM(O148:O168)</f>
        <v>0</v>
      </c>
      <c r="P147" s="243"/>
      <c r="Q147" s="243">
        <f>SUM(Q148:Q168)</f>
        <v>0.02</v>
      </c>
      <c r="R147" s="243"/>
      <c r="S147" s="243"/>
      <c r="T147" s="244"/>
      <c r="U147" s="243">
        <f>SUM(U148:U168)</f>
        <v>0</v>
      </c>
      <c r="AE147" t="s">
        <v>124</v>
      </c>
    </row>
    <row r="148" spans="1:60" ht="33.75" outlineLevel="1" x14ac:dyDescent="0.2">
      <c r="A148" s="218">
        <v>26</v>
      </c>
      <c r="B148" s="228" t="s">
        <v>225</v>
      </c>
      <c r="C148" s="251" t="s">
        <v>226</v>
      </c>
      <c r="D148" s="230" t="s">
        <v>127</v>
      </c>
      <c r="E148" s="235">
        <v>204.256</v>
      </c>
      <c r="F148" s="241">
        <v>10.199999999999999</v>
      </c>
      <c r="G148" s="241">
        <v>2083.41</v>
      </c>
      <c r="H148" s="241">
        <v>0</v>
      </c>
      <c r="I148" s="241">
        <f>ROUND(E148*H148,2)</f>
        <v>0</v>
      </c>
      <c r="J148" s="241">
        <v>10.199999999999999</v>
      </c>
      <c r="K148" s="241">
        <f>ROUND(E148*J148,2)</f>
        <v>2083.41</v>
      </c>
      <c r="L148" s="241">
        <v>21</v>
      </c>
      <c r="M148" s="241">
        <f>G148*(1+L148/100)</f>
        <v>2520.9260999999997</v>
      </c>
      <c r="N148" s="241">
        <v>0</v>
      </c>
      <c r="O148" s="241">
        <f>ROUND(E148*N148,2)</f>
        <v>0</v>
      </c>
      <c r="P148" s="241">
        <v>1E-4</v>
      </c>
      <c r="Q148" s="241">
        <f>ROUND(E148*P148,2)</f>
        <v>0.02</v>
      </c>
      <c r="R148" s="241"/>
      <c r="S148" s="241"/>
      <c r="T148" s="242">
        <v>0</v>
      </c>
      <c r="U148" s="241">
        <f>ROUND(E148*T148,2)</f>
        <v>0</v>
      </c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128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ht="33.75" outlineLevel="1" x14ac:dyDescent="0.2">
      <c r="A149" s="218"/>
      <c r="B149" s="228"/>
      <c r="C149" s="252" t="s">
        <v>144</v>
      </c>
      <c r="D149" s="231"/>
      <c r="E149" s="236"/>
      <c r="F149" s="241"/>
      <c r="G149" s="241"/>
      <c r="H149" s="241"/>
      <c r="I149" s="241"/>
      <c r="J149" s="241"/>
      <c r="K149" s="241"/>
      <c r="L149" s="241"/>
      <c r="M149" s="241"/>
      <c r="N149" s="241"/>
      <c r="O149" s="241"/>
      <c r="P149" s="241"/>
      <c r="Q149" s="241"/>
      <c r="R149" s="241"/>
      <c r="S149" s="241"/>
      <c r="T149" s="242"/>
      <c r="U149" s="241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130</v>
      </c>
      <c r="AF149" s="217">
        <v>0</v>
      </c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33.75" outlineLevel="1" x14ac:dyDescent="0.2">
      <c r="A150" s="218"/>
      <c r="B150" s="228"/>
      <c r="C150" s="252" t="s">
        <v>145</v>
      </c>
      <c r="D150" s="231"/>
      <c r="E150" s="236"/>
      <c r="F150" s="241"/>
      <c r="G150" s="241"/>
      <c r="H150" s="241"/>
      <c r="I150" s="241"/>
      <c r="J150" s="241"/>
      <c r="K150" s="241"/>
      <c r="L150" s="241"/>
      <c r="M150" s="241"/>
      <c r="N150" s="241"/>
      <c r="O150" s="241"/>
      <c r="P150" s="241"/>
      <c r="Q150" s="241"/>
      <c r="R150" s="241"/>
      <c r="S150" s="241"/>
      <c r="T150" s="242"/>
      <c r="U150" s="241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130</v>
      </c>
      <c r="AF150" s="217">
        <v>0</v>
      </c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18"/>
      <c r="B151" s="228"/>
      <c r="C151" s="252" t="s">
        <v>146</v>
      </c>
      <c r="D151" s="231"/>
      <c r="E151" s="236">
        <v>28.18</v>
      </c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2"/>
      <c r="U151" s="241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130</v>
      </c>
      <c r="AF151" s="217">
        <v>0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18"/>
      <c r="B152" s="228"/>
      <c r="C152" s="252" t="s">
        <v>147</v>
      </c>
      <c r="D152" s="231"/>
      <c r="E152" s="236">
        <v>2.16</v>
      </c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2"/>
      <c r="U152" s="241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130</v>
      </c>
      <c r="AF152" s="217">
        <v>0</v>
      </c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/>
      <c r="B153" s="228"/>
      <c r="C153" s="254" t="s">
        <v>148</v>
      </c>
      <c r="D153" s="233"/>
      <c r="E153" s="238">
        <v>30.34</v>
      </c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1"/>
      <c r="R153" s="241"/>
      <c r="S153" s="241"/>
      <c r="T153" s="242"/>
      <c r="U153" s="241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130</v>
      </c>
      <c r="AF153" s="217">
        <v>1</v>
      </c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 x14ac:dyDescent="0.2">
      <c r="A154" s="218"/>
      <c r="B154" s="228"/>
      <c r="C154" s="252" t="s">
        <v>149</v>
      </c>
      <c r="D154" s="231"/>
      <c r="E154" s="236">
        <v>13.3</v>
      </c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2"/>
      <c r="U154" s="241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130</v>
      </c>
      <c r="AF154" s="217">
        <v>0</v>
      </c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/>
      <c r="B155" s="228"/>
      <c r="C155" s="254" t="s">
        <v>148</v>
      </c>
      <c r="D155" s="233"/>
      <c r="E155" s="238">
        <v>13.3</v>
      </c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2"/>
      <c r="U155" s="241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130</v>
      </c>
      <c r="AF155" s="217">
        <v>1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22.5" outlineLevel="1" x14ac:dyDescent="0.2">
      <c r="A156" s="218"/>
      <c r="B156" s="228"/>
      <c r="C156" s="252" t="s">
        <v>150</v>
      </c>
      <c r="D156" s="231"/>
      <c r="E156" s="236">
        <v>4.8239999999999998</v>
      </c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2"/>
      <c r="U156" s="241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130</v>
      </c>
      <c r="AF156" s="217">
        <v>0</v>
      </c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/>
      <c r="B157" s="228"/>
      <c r="C157" s="254" t="s">
        <v>148</v>
      </c>
      <c r="D157" s="233"/>
      <c r="E157" s="238">
        <v>4.8239999999999998</v>
      </c>
      <c r="F157" s="241"/>
      <c r="G157" s="241"/>
      <c r="H157" s="241"/>
      <c r="I157" s="241"/>
      <c r="J157" s="241"/>
      <c r="K157" s="241"/>
      <c r="L157" s="241"/>
      <c r="M157" s="241"/>
      <c r="N157" s="241"/>
      <c r="O157" s="241"/>
      <c r="P157" s="241"/>
      <c r="Q157" s="241"/>
      <c r="R157" s="241"/>
      <c r="S157" s="241"/>
      <c r="T157" s="242"/>
      <c r="U157" s="241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130</v>
      </c>
      <c r="AF157" s="217">
        <v>1</v>
      </c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45" outlineLevel="1" x14ac:dyDescent="0.2">
      <c r="A158" s="218"/>
      <c r="B158" s="228"/>
      <c r="C158" s="252" t="s">
        <v>227</v>
      </c>
      <c r="D158" s="231"/>
      <c r="E158" s="236">
        <v>117.6</v>
      </c>
      <c r="F158" s="241"/>
      <c r="G158" s="241"/>
      <c r="H158" s="241"/>
      <c r="I158" s="241"/>
      <c r="J158" s="241"/>
      <c r="K158" s="241"/>
      <c r="L158" s="241"/>
      <c r="M158" s="241"/>
      <c r="N158" s="241"/>
      <c r="O158" s="241"/>
      <c r="P158" s="241"/>
      <c r="Q158" s="241"/>
      <c r="R158" s="241"/>
      <c r="S158" s="241"/>
      <c r="T158" s="242"/>
      <c r="U158" s="241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130</v>
      </c>
      <c r="AF158" s="217">
        <v>0</v>
      </c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/>
      <c r="B159" s="228"/>
      <c r="C159" s="254" t="s">
        <v>148</v>
      </c>
      <c r="D159" s="233"/>
      <c r="E159" s="238">
        <v>117.6</v>
      </c>
      <c r="F159" s="241"/>
      <c r="G159" s="241"/>
      <c r="H159" s="241"/>
      <c r="I159" s="241"/>
      <c r="J159" s="241"/>
      <c r="K159" s="241"/>
      <c r="L159" s="241"/>
      <c r="M159" s="241"/>
      <c r="N159" s="241"/>
      <c r="O159" s="241"/>
      <c r="P159" s="241"/>
      <c r="Q159" s="241"/>
      <c r="R159" s="241"/>
      <c r="S159" s="241"/>
      <c r="T159" s="242"/>
      <c r="U159" s="241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130</v>
      </c>
      <c r="AF159" s="217">
        <v>1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8"/>
      <c r="C160" s="252" t="s">
        <v>228</v>
      </c>
      <c r="D160" s="231"/>
      <c r="E160" s="236"/>
      <c r="F160" s="241"/>
      <c r="G160" s="241"/>
      <c r="H160" s="241"/>
      <c r="I160" s="241"/>
      <c r="J160" s="241"/>
      <c r="K160" s="241"/>
      <c r="L160" s="241"/>
      <c r="M160" s="241"/>
      <c r="N160" s="241"/>
      <c r="O160" s="241"/>
      <c r="P160" s="241"/>
      <c r="Q160" s="241"/>
      <c r="R160" s="241"/>
      <c r="S160" s="241"/>
      <c r="T160" s="242"/>
      <c r="U160" s="241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130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/>
      <c r="B161" s="228"/>
      <c r="C161" s="252" t="s">
        <v>229</v>
      </c>
      <c r="D161" s="231"/>
      <c r="E161" s="236">
        <v>6.16</v>
      </c>
      <c r="F161" s="241"/>
      <c r="G161" s="241"/>
      <c r="H161" s="241"/>
      <c r="I161" s="241"/>
      <c r="J161" s="241"/>
      <c r="K161" s="241"/>
      <c r="L161" s="241"/>
      <c r="M161" s="241"/>
      <c r="N161" s="241"/>
      <c r="O161" s="241"/>
      <c r="P161" s="241"/>
      <c r="Q161" s="241"/>
      <c r="R161" s="241"/>
      <c r="S161" s="241"/>
      <c r="T161" s="242"/>
      <c r="U161" s="241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130</v>
      </c>
      <c r="AF161" s="217">
        <v>0</v>
      </c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18"/>
      <c r="B162" s="228"/>
      <c r="C162" s="252" t="s">
        <v>230</v>
      </c>
      <c r="D162" s="231"/>
      <c r="E162" s="236">
        <v>5.6</v>
      </c>
      <c r="F162" s="241"/>
      <c r="G162" s="241"/>
      <c r="H162" s="241"/>
      <c r="I162" s="241"/>
      <c r="J162" s="241"/>
      <c r="K162" s="241"/>
      <c r="L162" s="241"/>
      <c r="M162" s="241"/>
      <c r="N162" s="241"/>
      <c r="O162" s="241"/>
      <c r="P162" s="241"/>
      <c r="Q162" s="241"/>
      <c r="R162" s="241"/>
      <c r="S162" s="241"/>
      <c r="T162" s="242"/>
      <c r="U162" s="241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130</v>
      </c>
      <c r="AF162" s="217">
        <v>0</v>
      </c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18"/>
      <c r="B163" s="228"/>
      <c r="C163" s="252" t="s">
        <v>231</v>
      </c>
      <c r="D163" s="231"/>
      <c r="E163" s="236">
        <v>5.8239999999999998</v>
      </c>
      <c r="F163" s="241"/>
      <c r="G163" s="241"/>
      <c r="H163" s="241"/>
      <c r="I163" s="241"/>
      <c r="J163" s="241"/>
      <c r="K163" s="241"/>
      <c r="L163" s="241"/>
      <c r="M163" s="241"/>
      <c r="N163" s="241"/>
      <c r="O163" s="241"/>
      <c r="P163" s="241"/>
      <c r="Q163" s="241"/>
      <c r="R163" s="241"/>
      <c r="S163" s="241"/>
      <c r="T163" s="242"/>
      <c r="U163" s="241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130</v>
      </c>
      <c r="AF163" s="217">
        <v>0</v>
      </c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18"/>
      <c r="B164" s="228"/>
      <c r="C164" s="252" t="s">
        <v>232</v>
      </c>
      <c r="D164" s="231"/>
      <c r="E164" s="236">
        <v>5.1520000000000001</v>
      </c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2"/>
      <c r="U164" s="241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130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/>
      <c r="B165" s="228"/>
      <c r="C165" s="252" t="s">
        <v>233</v>
      </c>
      <c r="D165" s="231"/>
      <c r="E165" s="236">
        <v>5.1520000000000001</v>
      </c>
      <c r="F165" s="241"/>
      <c r="G165" s="241"/>
      <c r="H165" s="241"/>
      <c r="I165" s="241"/>
      <c r="J165" s="241"/>
      <c r="K165" s="241"/>
      <c r="L165" s="241"/>
      <c r="M165" s="241"/>
      <c r="N165" s="241"/>
      <c r="O165" s="241"/>
      <c r="P165" s="241"/>
      <c r="Q165" s="241"/>
      <c r="R165" s="241"/>
      <c r="S165" s="241"/>
      <c r="T165" s="242"/>
      <c r="U165" s="241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130</v>
      </c>
      <c r="AF165" s="217">
        <v>0</v>
      </c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/>
      <c r="B166" s="228"/>
      <c r="C166" s="252" t="s">
        <v>234</v>
      </c>
      <c r="D166" s="231"/>
      <c r="E166" s="236">
        <v>5.1520000000000001</v>
      </c>
      <c r="F166" s="241"/>
      <c r="G166" s="241"/>
      <c r="H166" s="241"/>
      <c r="I166" s="241"/>
      <c r="J166" s="241"/>
      <c r="K166" s="241"/>
      <c r="L166" s="241"/>
      <c r="M166" s="241"/>
      <c r="N166" s="241"/>
      <c r="O166" s="241"/>
      <c r="P166" s="241"/>
      <c r="Q166" s="241"/>
      <c r="R166" s="241"/>
      <c r="S166" s="241"/>
      <c r="T166" s="242"/>
      <c r="U166" s="241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130</v>
      </c>
      <c r="AF166" s="217">
        <v>0</v>
      </c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18"/>
      <c r="B167" s="228"/>
      <c r="C167" s="252" t="s">
        <v>235</v>
      </c>
      <c r="D167" s="231"/>
      <c r="E167" s="236">
        <v>5.1520000000000001</v>
      </c>
      <c r="F167" s="241"/>
      <c r="G167" s="241"/>
      <c r="H167" s="241"/>
      <c r="I167" s="241"/>
      <c r="J167" s="241"/>
      <c r="K167" s="241"/>
      <c r="L167" s="241"/>
      <c r="M167" s="241"/>
      <c r="N167" s="241"/>
      <c r="O167" s="241"/>
      <c r="P167" s="241"/>
      <c r="Q167" s="241"/>
      <c r="R167" s="241"/>
      <c r="S167" s="241"/>
      <c r="T167" s="242"/>
      <c r="U167" s="241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130</v>
      </c>
      <c r="AF167" s="217">
        <v>0</v>
      </c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/>
      <c r="B168" s="228"/>
      <c r="C168" s="254" t="s">
        <v>148</v>
      </c>
      <c r="D168" s="233"/>
      <c r="E168" s="238">
        <v>38.192</v>
      </c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1"/>
      <c r="R168" s="241"/>
      <c r="S168" s="241"/>
      <c r="T168" s="242"/>
      <c r="U168" s="241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130</v>
      </c>
      <c r="AF168" s="217">
        <v>1</v>
      </c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x14ac:dyDescent="0.2">
      <c r="A169" s="224" t="s">
        <v>123</v>
      </c>
      <c r="B169" s="229" t="s">
        <v>84</v>
      </c>
      <c r="C169" s="253" t="s">
        <v>85</v>
      </c>
      <c r="D169" s="232"/>
      <c r="E169" s="237"/>
      <c r="F169" s="243"/>
      <c r="G169" s="243">
        <f>SUMIF(AE170:AE179,"&lt;&gt;NOR",G170:G179)</f>
        <v>16320.029999999999</v>
      </c>
      <c r="H169" s="243"/>
      <c r="I169" s="243">
        <f>SUM(I170:I179)</f>
        <v>923.76</v>
      </c>
      <c r="J169" s="243"/>
      <c r="K169" s="243">
        <f>SUM(K170:K179)</f>
        <v>15396.27</v>
      </c>
      <c r="L169" s="243"/>
      <c r="M169" s="243">
        <f>SUM(M170:M179)</f>
        <v>19747.2363</v>
      </c>
      <c r="N169" s="243"/>
      <c r="O169" s="243">
        <f>SUM(O170:O179)</f>
        <v>0.04</v>
      </c>
      <c r="P169" s="243"/>
      <c r="Q169" s="243">
        <f>SUM(Q170:Q179)</f>
        <v>8.1</v>
      </c>
      <c r="R169" s="243"/>
      <c r="S169" s="243"/>
      <c r="T169" s="244"/>
      <c r="U169" s="243">
        <f>SUM(U170:U179)</f>
        <v>51.05</v>
      </c>
      <c r="AE169" t="s">
        <v>124</v>
      </c>
    </row>
    <row r="170" spans="1:60" outlineLevel="1" x14ac:dyDescent="0.2">
      <c r="A170" s="218">
        <v>27</v>
      </c>
      <c r="B170" s="228" t="s">
        <v>236</v>
      </c>
      <c r="C170" s="251" t="s">
        <v>237</v>
      </c>
      <c r="D170" s="230" t="s">
        <v>139</v>
      </c>
      <c r="E170" s="235">
        <v>24</v>
      </c>
      <c r="F170" s="241">
        <v>586.14</v>
      </c>
      <c r="G170" s="241">
        <v>14067.36</v>
      </c>
      <c r="H170" s="241">
        <v>38.49</v>
      </c>
      <c r="I170" s="241">
        <f>ROUND(E170*H170,2)</f>
        <v>923.76</v>
      </c>
      <c r="J170" s="241">
        <v>547.65</v>
      </c>
      <c r="K170" s="241">
        <f>ROUND(E170*J170,2)</f>
        <v>13143.6</v>
      </c>
      <c r="L170" s="241">
        <v>21</v>
      </c>
      <c r="M170" s="241">
        <f>G170*(1+L170/100)</f>
        <v>17021.5056</v>
      </c>
      <c r="N170" s="241">
        <v>1.6199999999999999E-3</v>
      </c>
      <c r="O170" s="241">
        <f>ROUND(E170*N170,2)</f>
        <v>0.04</v>
      </c>
      <c r="P170" s="241">
        <v>7.4999999999999997E-2</v>
      </c>
      <c r="Q170" s="241">
        <f>ROUND(E170*P170,2)</f>
        <v>1.8</v>
      </c>
      <c r="R170" s="241"/>
      <c r="S170" s="241"/>
      <c r="T170" s="242">
        <v>2.1269999999999998</v>
      </c>
      <c r="U170" s="241">
        <f>ROUND(E170*T170,2)</f>
        <v>51.05</v>
      </c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200</v>
      </c>
      <c r="AF170" s="217"/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33.75" outlineLevel="1" x14ac:dyDescent="0.2">
      <c r="A171" s="218"/>
      <c r="B171" s="228"/>
      <c r="C171" s="252" t="s">
        <v>238</v>
      </c>
      <c r="D171" s="231"/>
      <c r="E171" s="236"/>
      <c r="F171" s="241"/>
      <c r="G171" s="241"/>
      <c r="H171" s="241"/>
      <c r="I171" s="241"/>
      <c r="J171" s="241"/>
      <c r="K171" s="241"/>
      <c r="L171" s="241"/>
      <c r="M171" s="241"/>
      <c r="N171" s="241"/>
      <c r="O171" s="241"/>
      <c r="P171" s="241"/>
      <c r="Q171" s="241"/>
      <c r="R171" s="241"/>
      <c r="S171" s="241"/>
      <c r="T171" s="242"/>
      <c r="U171" s="241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130</v>
      </c>
      <c r="AF171" s="217">
        <v>0</v>
      </c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ht="33.75" outlineLevel="1" x14ac:dyDescent="0.2">
      <c r="A172" s="218"/>
      <c r="B172" s="228"/>
      <c r="C172" s="252" t="s">
        <v>239</v>
      </c>
      <c r="D172" s="231"/>
      <c r="E172" s="236"/>
      <c r="F172" s="241"/>
      <c r="G172" s="241"/>
      <c r="H172" s="241"/>
      <c r="I172" s="241"/>
      <c r="J172" s="241"/>
      <c r="K172" s="241"/>
      <c r="L172" s="241"/>
      <c r="M172" s="241"/>
      <c r="N172" s="241"/>
      <c r="O172" s="241"/>
      <c r="P172" s="241"/>
      <c r="Q172" s="241"/>
      <c r="R172" s="241"/>
      <c r="S172" s="241"/>
      <c r="T172" s="242"/>
      <c r="U172" s="241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130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18"/>
      <c r="B173" s="228"/>
      <c r="C173" s="252" t="s">
        <v>141</v>
      </c>
      <c r="D173" s="231"/>
      <c r="E173" s="236">
        <v>24</v>
      </c>
      <c r="F173" s="241"/>
      <c r="G173" s="241"/>
      <c r="H173" s="241"/>
      <c r="I173" s="241"/>
      <c r="J173" s="241"/>
      <c r="K173" s="241"/>
      <c r="L173" s="241"/>
      <c r="M173" s="241"/>
      <c r="N173" s="241"/>
      <c r="O173" s="241"/>
      <c r="P173" s="241"/>
      <c r="Q173" s="241"/>
      <c r="R173" s="241"/>
      <c r="S173" s="241"/>
      <c r="T173" s="242"/>
      <c r="U173" s="241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130</v>
      </c>
      <c r="AF173" s="217">
        <v>0</v>
      </c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33.75" outlineLevel="1" x14ac:dyDescent="0.2">
      <c r="A174" s="218">
        <v>28</v>
      </c>
      <c r="B174" s="228" t="s">
        <v>240</v>
      </c>
      <c r="C174" s="251" t="s">
        <v>241</v>
      </c>
      <c r="D174" s="230" t="s">
        <v>199</v>
      </c>
      <c r="E174" s="235">
        <v>4.2</v>
      </c>
      <c r="F174" s="241">
        <v>225.25</v>
      </c>
      <c r="G174" s="241">
        <v>946.05</v>
      </c>
      <c r="H174" s="241">
        <v>0</v>
      </c>
      <c r="I174" s="241">
        <f>ROUND(E174*H174,2)</f>
        <v>0</v>
      </c>
      <c r="J174" s="241">
        <v>225.25</v>
      </c>
      <c r="K174" s="241">
        <f>ROUND(E174*J174,2)</f>
        <v>946.05</v>
      </c>
      <c r="L174" s="241">
        <v>21</v>
      </c>
      <c r="M174" s="241">
        <f>G174*(1+L174/100)</f>
        <v>1144.7204999999999</v>
      </c>
      <c r="N174" s="241">
        <v>0</v>
      </c>
      <c r="O174" s="241">
        <f>ROUND(E174*N174,2)</f>
        <v>0</v>
      </c>
      <c r="P174" s="241">
        <v>1.4</v>
      </c>
      <c r="Q174" s="241">
        <f>ROUND(E174*P174,2)</f>
        <v>5.88</v>
      </c>
      <c r="R174" s="241"/>
      <c r="S174" s="241"/>
      <c r="T174" s="242">
        <v>0</v>
      </c>
      <c r="U174" s="241">
        <f>ROUND(E174*T174,2)</f>
        <v>0</v>
      </c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128</v>
      </c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ht="22.5" outlineLevel="1" x14ac:dyDescent="0.2">
      <c r="A175" s="218"/>
      <c r="B175" s="228"/>
      <c r="C175" s="252" t="s">
        <v>242</v>
      </c>
      <c r="D175" s="231"/>
      <c r="E175" s="236"/>
      <c r="F175" s="241"/>
      <c r="G175" s="241"/>
      <c r="H175" s="241"/>
      <c r="I175" s="241"/>
      <c r="J175" s="241"/>
      <c r="K175" s="241"/>
      <c r="L175" s="241"/>
      <c r="M175" s="241"/>
      <c r="N175" s="241"/>
      <c r="O175" s="241"/>
      <c r="P175" s="241"/>
      <c r="Q175" s="241"/>
      <c r="R175" s="241"/>
      <c r="S175" s="241"/>
      <c r="T175" s="242"/>
      <c r="U175" s="241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130</v>
      </c>
      <c r="AF175" s="217">
        <v>0</v>
      </c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 x14ac:dyDescent="0.2">
      <c r="A176" s="218"/>
      <c r="B176" s="228"/>
      <c r="C176" s="252" t="s">
        <v>243</v>
      </c>
      <c r="D176" s="231"/>
      <c r="E176" s="236">
        <v>4.2</v>
      </c>
      <c r="F176" s="241"/>
      <c r="G176" s="241"/>
      <c r="H176" s="241"/>
      <c r="I176" s="241"/>
      <c r="J176" s="241"/>
      <c r="K176" s="241"/>
      <c r="L176" s="241"/>
      <c r="M176" s="241"/>
      <c r="N176" s="241"/>
      <c r="O176" s="241"/>
      <c r="P176" s="241"/>
      <c r="Q176" s="241"/>
      <c r="R176" s="241"/>
      <c r="S176" s="241"/>
      <c r="T176" s="242"/>
      <c r="U176" s="241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130</v>
      </c>
      <c r="AF176" s="217">
        <v>0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ht="33.75" outlineLevel="1" x14ac:dyDescent="0.2">
      <c r="A177" s="218">
        <v>29</v>
      </c>
      <c r="B177" s="228" t="s">
        <v>244</v>
      </c>
      <c r="C177" s="251" t="s">
        <v>245</v>
      </c>
      <c r="D177" s="230" t="s">
        <v>127</v>
      </c>
      <c r="E177" s="235">
        <v>42</v>
      </c>
      <c r="F177" s="241">
        <v>31.11</v>
      </c>
      <c r="G177" s="241">
        <v>1306.6199999999999</v>
      </c>
      <c r="H177" s="241">
        <v>0</v>
      </c>
      <c r="I177" s="241">
        <f>ROUND(E177*H177,2)</f>
        <v>0</v>
      </c>
      <c r="J177" s="241">
        <v>31.11</v>
      </c>
      <c r="K177" s="241">
        <f>ROUND(E177*J177,2)</f>
        <v>1306.6199999999999</v>
      </c>
      <c r="L177" s="241">
        <v>21</v>
      </c>
      <c r="M177" s="241">
        <f>G177*(1+L177/100)</f>
        <v>1581.0101999999997</v>
      </c>
      <c r="N177" s="241">
        <v>0</v>
      </c>
      <c r="O177" s="241">
        <f>ROUND(E177*N177,2)</f>
        <v>0</v>
      </c>
      <c r="P177" s="241">
        <v>0.01</v>
      </c>
      <c r="Q177" s="241">
        <f>ROUND(E177*P177,2)</f>
        <v>0.42</v>
      </c>
      <c r="R177" s="241"/>
      <c r="S177" s="241"/>
      <c r="T177" s="242">
        <v>0</v>
      </c>
      <c r="U177" s="241">
        <f>ROUND(E177*T177,2)</f>
        <v>0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128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">
      <c r="A178" s="218"/>
      <c r="B178" s="228"/>
      <c r="C178" s="252" t="s">
        <v>246</v>
      </c>
      <c r="D178" s="231"/>
      <c r="E178" s="236"/>
      <c r="F178" s="241"/>
      <c r="G178" s="241"/>
      <c r="H178" s="241"/>
      <c r="I178" s="241"/>
      <c r="J178" s="241"/>
      <c r="K178" s="241"/>
      <c r="L178" s="241"/>
      <c r="M178" s="241"/>
      <c r="N178" s="241"/>
      <c r="O178" s="241"/>
      <c r="P178" s="241"/>
      <c r="Q178" s="241"/>
      <c r="R178" s="241"/>
      <c r="S178" s="241"/>
      <c r="T178" s="242"/>
      <c r="U178" s="241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130</v>
      </c>
      <c r="AF178" s="217">
        <v>0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ht="22.5" outlineLevel="1" x14ac:dyDescent="0.2">
      <c r="A179" s="218"/>
      <c r="B179" s="228"/>
      <c r="C179" s="252" t="s">
        <v>212</v>
      </c>
      <c r="D179" s="231"/>
      <c r="E179" s="236">
        <v>42</v>
      </c>
      <c r="F179" s="241"/>
      <c r="G179" s="241"/>
      <c r="H179" s="241"/>
      <c r="I179" s="241"/>
      <c r="J179" s="241"/>
      <c r="K179" s="241"/>
      <c r="L179" s="241"/>
      <c r="M179" s="241"/>
      <c r="N179" s="241"/>
      <c r="O179" s="241"/>
      <c r="P179" s="241"/>
      <c r="Q179" s="241"/>
      <c r="R179" s="241"/>
      <c r="S179" s="241"/>
      <c r="T179" s="242"/>
      <c r="U179" s="241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130</v>
      </c>
      <c r="AF179" s="217">
        <v>0</v>
      </c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x14ac:dyDescent="0.2">
      <c r="A180" s="224" t="s">
        <v>123</v>
      </c>
      <c r="B180" s="229" t="s">
        <v>86</v>
      </c>
      <c r="C180" s="253" t="s">
        <v>87</v>
      </c>
      <c r="D180" s="232"/>
      <c r="E180" s="237"/>
      <c r="F180" s="243"/>
      <c r="G180" s="243">
        <f>SUMIF(AE181:AE183,"&lt;&gt;NOR",G181:G183)</f>
        <v>3325.2</v>
      </c>
      <c r="H180" s="243"/>
      <c r="I180" s="243">
        <f>SUM(I181:I183)</f>
        <v>0</v>
      </c>
      <c r="J180" s="243"/>
      <c r="K180" s="243">
        <f>SUM(K181:K183)</f>
        <v>3325.2</v>
      </c>
      <c r="L180" s="243"/>
      <c r="M180" s="243">
        <f>SUM(M181:M183)</f>
        <v>4023.4919999999997</v>
      </c>
      <c r="N180" s="243"/>
      <c r="O180" s="243">
        <f>SUM(O181:O183)</f>
        <v>0.01</v>
      </c>
      <c r="P180" s="243"/>
      <c r="Q180" s="243">
        <f>SUM(Q181:Q183)</f>
        <v>0.74</v>
      </c>
      <c r="R180" s="243"/>
      <c r="S180" s="243"/>
      <c r="T180" s="244"/>
      <c r="U180" s="243">
        <f>SUM(U181:U183)</f>
        <v>0</v>
      </c>
      <c r="AE180" t="s">
        <v>124</v>
      </c>
    </row>
    <row r="181" spans="1:60" ht="33.75" outlineLevel="1" x14ac:dyDescent="0.2">
      <c r="A181" s="218">
        <v>30</v>
      </c>
      <c r="B181" s="228" t="s">
        <v>247</v>
      </c>
      <c r="C181" s="251" t="s">
        <v>248</v>
      </c>
      <c r="D181" s="230" t="s">
        <v>139</v>
      </c>
      <c r="E181" s="235">
        <v>24</v>
      </c>
      <c r="F181" s="241">
        <v>138.55000000000001</v>
      </c>
      <c r="G181" s="241">
        <v>3325.2</v>
      </c>
      <c r="H181" s="241">
        <v>0</v>
      </c>
      <c r="I181" s="241">
        <f>ROUND(E181*H181,2)</f>
        <v>0</v>
      </c>
      <c r="J181" s="241">
        <v>138.55000000000001</v>
      </c>
      <c r="K181" s="241">
        <f>ROUND(E181*J181,2)</f>
        <v>3325.2</v>
      </c>
      <c r="L181" s="241">
        <v>21</v>
      </c>
      <c r="M181" s="241">
        <f>G181*(1+L181/100)</f>
        <v>4023.4919999999997</v>
      </c>
      <c r="N181" s="241">
        <v>4.8999999999999998E-4</v>
      </c>
      <c r="O181" s="241">
        <f>ROUND(E181*N181,2)</f>
        <v>0.01</v>
      </c>
      <c r="P181" s="241">
        <v>3.1E-2</v>
      </c>
      <c r="Q181" s="241">
        <f>ROUND(E181*P181,2)</f>
        <v>0.74</v>
      </c>
      <c r="R181" s="241"/>
      <c r="S181" s="241"/>
      <c r="T181" s="242">
        <v>0</v>
      </c>
      <c r="U181" s="241">
        <f>ROUND(E181*T181,2)</f>
        <v>0</v>
      </c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128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ht="33.75" outlineLevel="1" x14ac:dyDescent="0.2">
      <c r="A182" s="218"/>
      <c r="B182" s="228"/>
      <c r="C182" s="252" t="s">
        <v>249</v>
      </c>
      <c r="D182" s="231"/>
      <c r="E182" s="236"/>
      <c r="F182" s="241"/>
      <c r="G182" s="241"/>
      <c r="H182" s="241"/>
      <c r="I182" s="241"/>
      <c r="J182" s="241"/>
      <c r="K182" s="241"/>
      <c r="L182" s="241"/>
      <c r="M182" s="241"/>
      <c r="N182" s="241"/>
      <c r="O182" s="241"/>
      <c r="P182" s="241"/>
      <c r="Q182" s="241"/>
      <c r="R182" s="241"/>
      <c r="S182" s="241"/>
      <c r="T182" s="242"/>
      <c r="U182" s="241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130</v>
      </c>
      <c r="AF182" s="217">
        <v>0</v>
      </c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18"/>
      <c r="B183" s="228"/>
      <c r="C183" s="252" t="s">
        <v>141</v>
      </c>
      <c r="D183" s="231"/>
      <c r="E183" s="236">
        <v>24</v>
      </c>
      <c r="F183" s="241"/>
      <c r="G183" s="241"/>
      <c r="H183" s="241"/>
      <c r="I183" s="241"/>
      <c r="J183" s="241"/>
      <c r="K183" s="241"/>
      <c r="L183" s="241"/>
      <c r="M183" s="241"/>
      <c r="N183" s="241"/>
      <c r="O183" s="241"/>
      <c r="P183" s="241"/>
      <c r="Q183" s="241"/>
      <c r="R183" s="241"/>
      <c r="S183" s="241"/>
      <c r="T183" s="242"/>
      <c r="U183" s="241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130</v>
      </c>
      <c r="AF183" s="217">
        <v>0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x14ac:dyDescent="0.2">
      <c r="A184" s="224" t="s">
        <v>123</v>
      </c>
      <c r="B184" s="229" t="s">
        <v>88</v>
      </c>
      <c r="C184" s="253" t="s">
        <v>89</v>
      </c>
      <c r="D184" s="232"/>
      <c r="E184" s="237"/>
      <c r="F184" s="243"/>
      <c r="G184" s="243">
        <f>SUMIF(AE185:AE188,"&lt;&gt;NOR",G185:G188)</f>
        <v>3522.45</v>
      </c>
      <c r="H184" s="243"/>
      <c r="I184" s="243">
        <f>SUM(I185:I188)</f>
        <v>0</v>
      </c>
      <c r="J184" s="243"/>
      <c r="K184" s="243">
        <f>SUM(K185:K188)</f>
        <v>3522.45</v>
      </c>
      <c r="L184" s="243"/>
      <c r="M184" s="243">
        <f>SUM(M185:M188)</f>
        <v>4262.1644999999999</v>
      </c>
      <c r="N184" s="243"/>
      <c r="O184" s="243">
        <f>SUM(O185:O188)</f>
        <v>0</v>
      </c>
      <c r="P184" s="243"/>
      <c r="Q184" s="243">
        <f>SUM(Q185:Q188)</f>
        <v>0</v>
      </c>
      <c r="R184" s="243"/>
      <c r="S184" s="243"/>
      <c r="T184" s="244"/>
      <c r="U184" s="243">
        <f>SUM(U185:U188)</f>
        <v>0</v>
      </c>
      <c r="AE184" t="s">
        <v>124</v>
      </c>
    </row>
    <row r="185" spans="1:60" ht="33.75" outlineLevel="1" x14ac:dyDescent="0.2">
      <c r="A185" s="218">
        <v>31</v>
      </c>
      <c r="B185" s="228" t="s">
        <v>250</v>
      </c>
      <c r="C185" s="251" t="s">
        <v>251</v>
      </c>
      <c r="D185" s="230" t="s">
        <v>252</v>
      </c>
      <c r="E185" s="235">
        <v>16.777560000000001</v>
      </c>
      <c r="F185" s="241">
        <v>209.95</v>
      </c>
      <c r="G185" s="241">
        <v>3522.45</v>
      </c>
      <c r="H185" s="241">
        <v>0</v>
      </c>
      <c r="I185" s="241">
        <f>ROUND(E185*H185,2)</f>
        <v>0</v>
      </c>
      <c r="J185" s="241">
        <v>209.95</v>
      </c>
      <c r="K185" s="241">
        <f>ROUND(E185*J185,2)</f>
        <v>3522.45</v>
      </c>
      <c r="L185" s="241">
        <v>21</v>
      </c>
      <c r="M185" s="241">
        <f>G185*(1+L185/100)</f>
        <v>4262.1644999999999</v>
      </c>
      <c r="N185" s="241">
        <v>0</v>
      </c>
      <c r="O185" s="241">
        <f>ROUND(E185*N185,2)</f>
        <v>0</v>
      </c>
      <c r="P185" s="241">
        <v>0</v>
      </c>
      <c r="Q185" s="241">
        <f>ROUND(E185*P185,2)</f>
        <v>0</v>
      </c>
      <c r="R185" s="241"/>
      <c r="S185" s="241"/>
      <c r="T185" s="242">
        <v>0</v>
      </c>
      <c r="U185" s="241">
        <f>ROUND(E185*T185,2)</f>
        <v>0</v>
      </c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253</v>
      </c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">
      <c r="A186" s="218"/>
      <c r="B186" s="228"/>
      <c r="C186" s="252" t="s">
        <v>254</v>
      </c>
      <c r="D186" s="231"/>
      <c r="E186" s="236"/>
      <c r="F186" s="241"/>
      <c r="G186" s="241"/>
      <c r="H186" s="241"/>
      <c r="I186" s="241"/>
      <c r="J186" s="241"/>
      <c r="K186" s="241"/>
      <c r="L186" s="241"/>
      <c r="M186" s="241"/>
      <c r="N186" s="241"/>
      <c r="O186" s="241"/>
      <c r="P186" s="241"/>
      <c r="Q186" s="241"/>
      <c r="R186" s="241"/>
      <c r="S186" s="241"/>
      <c r="T186" s="242"/>
      <c r="U186" s="241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130</v>
      </c>
      <c r="AF186" s="217">
        <v>0</v>
      </c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">
      <c r="A187" s="218"/>
      <c r="B187" s="228"/>
      <c r="C187" s="252" t="s">
        <v>255</v>
      </c>
      <c r="D187" s="231"/>
      <c r="E187" s="236"/>
      <c r="F187" s="241"/>
      <c r="G187" s="241"/>
      <c r="H187" s="241"/>
      <c r="I187" s="241"/>
      <c r="J187" s="241"/>
      <c r="K187" s="241"/>
      <c r="L187" s="241"/>
      <c r="M187" s="241"/>
      <c r="N187" s="241"/>
      <c r="O187" s="241"/>
      <c r="P187" s="241"/>
      <c r="Q187" s="241"/>
      <c r="R187" s="241"/>
      <c r="S187" s="241"/>
      <c r="T187" s="242"/>
      <c r="U187" s="241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130</v>
      </c>
      <c r="AF187" s="217">
        <v>0</v>
      </c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 x14ac:dyDescent="0.2">
      <c r="A188" s="218"/>
      <c r="B188" s="228"/>
      <c r="C188" s="252" t="s">
        <v>256</v>
      </c>
      <c r="D188" s="231"/>
      <c r="E188" s="236">
        <v>16.777560000000001</v>
      </c>
      <c r="F188" s="241"/>
      <c r="G188" s="241"/>
      <c r="H188" s="241"/>
      <c r="I188" s="241"/>
      <c r="J188" s="241"/>
      <c r="K188" s="241"/>
      <c r="L188" s="241"/>
      <c r="M188" s="241"/>
      <c r="N188" s="241"/>
      <c r="O188" s="241"/>
      <c r="P188" s="241"/>
      <c r="Q188" s="241"/>
      <c r="R188" s="241"/>
      <c r="S188" s="241"/>
      <c r="T188" s="242"/>
      <c r="U188" s="241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130</v>
      </c>
      <c r="AF188" s="217">
        <v>0</v>
      </c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x14ac:dyDescent="0.2">
      <c r="A189" s="224" t="s">
        <v>123</v>
      </c>
      <c r="B189" s="229" t="s">
        <v>90</v>
      </c>
      <c r="C189" s="253" t="s">
        <v>91</v>
      </c>
      <c r="D189" s="232"/>
      <c r="E189" s="237"/>
      <c r="F189" s="243"/>
      <c r="G189" s="243">
        <f>SUMIF(AE190:AE199,"&lt;&gt;NOR",G190:G199)</f>
        <v>7406.07</v>
      </c>
      <c r="H189" s="243"/>
      <c r="I189" s="243">
        <f>SUM(I190:I199)</f>
        <v>6372.45</v>
      </c>
      <c r="J189" s="243"/>
      <c r="K189" s="243">
        <f>SUM(K190:K199)</f>
        <v>1033.6199999999999</v>
      </c>
      <c r="L189" s="243"/>
      <c r="M189" s="243">
        <f>SUM(M190:M199)</f>
        <v>8961.3446999999996</v>
      </c>
      <c r="N189" s="243"/>
      <c r="O189" s="243">
        <f>SUM(O190:O199)</f>
        <v>0.3</v>
      </c>
      <c r="P189" s="243"/>
      <c r="Q189" s="243">
        <f>SUM(Q190:Q199)</f>
        <v>0</v>
      </c>
      <c r="R189" s="243"/>
      <c r="S189" s="243"/>
      <c r="T189" s="244"/>
      <c r="U189" s="243">
        <f>SUM(U190:U199)</f>
        <v>0</v>
      </c>
      <c r="AE189" t="s">
        <v>124</v>
      </c>
    </row>
    <row r="190" spans="1:60" ht="33.75" outlineLevel="1" x14ac:dyDescent="0.2">
      <c r="A190" s="218">
        <v>32</v>
      </c>
      <c r="B190" s="228" t="s">
        <v>257</v>
      </c>
      <c r="C190" s="251" t="s">
        <v>258</v>
      </c>
      <c r="D190" s="230" t="s">
        <v>127</v>
      </c>
      <c r="E190" s="235">
        <v>42</v>
      </c>
      <c r="F190" s="241">
        <v>19.47</v>
      </c>
      <c r="G190" s="241">
        <v>817.74</v>
      </c>
      <c r="H190" s="241">
        <v>0</v>
      </c>
      <c r="I190" s="241">
        <f>ROUND(E190*H190,2)</f>
        <v>0</v>
      </c>
      <c r="J190" s="241">
        <v>19.47</v>
      </c>
      <c r="K190" s="241">
        <f>ROUND(E190*J190,2)</f>
        <v>817.74</v>
      </c>
      <c r="L190" s="241">
        <v>21</v>
      </c>
      <c r="M190" s="241">
        <f>G190*(1+L190/100)</f>
        <v>989.46539999999993</v>
      </c>
      <c r="N190" s="241">
        <v>0</v>
      </c>
      <c r="O190" s="241">
        <f>ROUND(E190*N190,2)</f>
        <v>0</v>
      </c>
      <c r="P190" s="241">
        <v>0</v>
      </c>
      <c r="Q190" s="241">
        <f>ROUND(E190*P190,2)</f>
        <v>0</v>
      </c>
      <c r="R190" s="241"/>
      <c r="S190" s="241"/>
      <c r="T190" s="242">
        <v>0</v>
      </c>
      <c r="U190" s="241">
        <f>ROUND(E190*T190,2)</f>
        <v>0</v>
      </c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259</v>
      </c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18"/>
      <c r="B191" s="228"/>
      <c r="C191" s="252" t="s">
        <v>260</v>
      </c>
      <c r="D191" s="231"/>
      <c r="E191" s="236"/>
      <c r="F191" s="241"/>
      <c r="G191" s="241"/>
      <c r="H191" s="241"/>
      <c r="I191" s="241"/>
      <c r="J191" s="241"/>
      <c r="K191" s="241"/>
      <c r="L191" s="241"/>
      <c r="M191" s="241"/>
      <c r="N191" s="241"/>
      <c r="O191" s="241"/>
      <c r="P191" s="241"/>
      <c r="Q191" s="241"/>
      <c r="R191" s="241"/>
      <c r="S191" s="241"/>
      <c r="T191" s="242"/>
      <c r="U191" s="241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130</v>
      </c>
      <c r="AF191" s="217">
        <v>0</v>
      </c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ht="22.5" outlineLevel="1" x14ac:dyDescent="0.2">
      <c r="A192" s="218"/>
      <c r="B192" s="228"/>
      <c r="C192" s="252" t="s">
        <v>212</v>
      </c>
      <c r="D192" s="231"/>
      <c r="E192" s="236">
        <v>42</v>
      </c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2"/>
      <c r="U192" s="241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130</v>
      </c>
      <c r="AF192" s="217">
        <v>0</v>
      </c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ht="33.75" outlineLevel="1" x14ac:dyDescent="0.2">
      <c r="A193" s="218">
        <v>33</v>
      </c>
      <c r="B193" s="228" t="s">
        <v>261</v>
      </c>
      <c r="C193" s="251" t="s">
        <v>262</v>
      </c>
      <c r="D193" s="230" t="s">
        <v>127</v>
      </c>
      <c r="E193" s="235">
        <v>88.2</v>
      </c>
      <c r="F193" s="241">
        <v>72.25</v>
      </c>
      <c r="G193" s="241">
        <v>6372.45</v>
      </c>
      <c r="H193" s="241">
        <v>72.25</v>
      </c>
      <c r="I193" s="241">
        <f>ROUND(E193*H193,2)</f>
        <v>6372.45</v>
      </c>
      <c r="J193" s="241">
        <v>0</v>
      </c>
      <c r="K193" s="241">
        <f>ROUND(E193*J193,2)</f>
        <v>0</v>
      </c>
      <c r="L193" s="241">
        <v>21</v>
      </c>
      <c r="M193" s="241">
        <f>G193*(1+L193/100)</f>
        <v>7710.6644999999999</v>
      </c>
      <c r="N193" s="241">
        <v>3.3600000000000001E-3</v>
      </c>
      <c r="O193" s="241">
        <f>ROUND(E193*N193,2)</f>
        <v>0.3</v>
      </c>
      <c r="P193" s="241">
        <v>0</v>
      </c>
      <c r="Q193" s="241">
        <f>ROUND(E193*P193,2)</f>
        <v>0</v>
      </c>
      <c r="R193" s="241"/>
      <c r="S193" s="241"/>
      <c r="T193" s="242">
        <v>0</v>
      </c>
      <c r="U193" s="241">
        <f>ROUND(E193*T193,2)</f>
        <v>0</v>
      </c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263</v>
      </c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/>
      <c r="B194" s="228"/>
      <c r="C194" s="252" t="s">
        <v>260</v>
      </c>
      <c r="D194" s="231"/>
      <c r="E194" s="236"/>
      <c r="F194" s="241"/>
      <c r="G194" s="241"/>
      <c r="H194" s="241"/>
      <c r="I194" s="241"/>
      <c r="J194" s="241"/>
      <c r="K194" s="241"/>
      <c r="L194" s="241"/>
      <c r="M194" s="241"/>
      <c r="N194" s="241"/>
      <c r="O194" s="241"/>
      <c r="P194" s="241"/>
      <c r="Q194" s="241"/>
      <c r="R194" s="241"/>
      <c r="S194" s="241"/>
      <c r="T194" s="242"/>
      <c r="U194" s="241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130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33.75" outlineLevel="1" x14ac:dyDescent="0.2">
      <c r="A195" s="218"/>
      <c r="B195" s="228"/>
      <c r="C195" s="252" t="s">
        <v>264</v>
      </c>
      <c r="D195" s="231"/>
      <c r="E195" s="236">
        <v>88.2</v>
      </c>
      <c r="F195" s="241"/>
      <c r="G195" s="241"/>
      <c r="H195" s="241"/>
      <c r="I195" s="241"/>
      <c r="J195" s="241"/>
      <c r="K195" s="241"/>
      <c r="L195" s="241"/>
      <c r="M195" s="241"/>
      <c r="N195" s="241"/>
      <c r="O195" s="241"/>
      <c r="P195" s="241"/>
      <c r="Q195" s="241"/>
      <c r="R195" s="241"/>
      <c r="S195" s="241"/>
      <c r="T195" s="242"/>
      <c r="U195" s="241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130</v>
      </c>
      <c r="AF195" s="217">
        <v>0</v>
      </c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ht="33.75" outlineLevel="1" x14ac:dyDescent="0.2">
      <c r="A196" s="218">
        <v>34</v>
      </c>
      <c r="B196" s="228" t="s">
        <v>265</v>
      </c>
      <c r="C196" s="251" t="s">
        <v>266</v>
      </c>
      <c r="D196" s="230" t="s">
        <v>252</v>
      </c>
      <c r="E196" s="235">
        <v>0.29635</v>
      </c>
      <c r="F196" s="241">
        <v>728.45</v>
      </c>
      <c r="G196" s="241">
        <v>215.88</v>
      </c>
      <c r="H196" s="241">
        <v>0</v>
      </c>
      <c r="I196" s="241">
        <f>ROUND(E196*H196,2)</f>
        <v>0</v>
      </c>
      <c r="J196" s="241">
        <v>728.45</v>
      </c>
      <c r="K196" s="241">
        <f>ROUND(E196*J196,2)</f>
        <v>215.88</v>
      </c>
      <c r="L196" s="241">
        <v>21</v>
      </c>
      <c r="M196" s="241">
        <f>G196*(1+L196/100)</f>
        <v>261.21479999999997</v>
      </c>
      <c r="N196" s="241">
        <v>0</v>
      </c>
      <c r="O196" s="241">
        <f>ROUND(E196*N196,2)</f>
        <v>0</v>
      </c>
      <c r="P196" s="241">
        <v>0</v>
      </c>
      <c r="Q196" s="241">
        <f>ROUND(E196*P196,2)</f>
        <v>0</v>
      </c>
      <c r="R196" s="241"/>
      <c r="S196" s="241"/>
      <c r="T196" s="242">
        <v>0</v>
      </c>
      <c r="U196" s="241">
        <f>ROUND(E196*T196,2)</f>
        <v>0</v>
      </c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253</v>
      </c>
      <c r="AF196" s="217"/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18"/>
      <c r="B197" s="228"/>
      <c r="C197" s="252" t="s">
        <v>254</v>
      </c>
      <c r="D197" s="231"/>
      <c r="E197" s="236"/>
      <c r="F197" s="241"/>
      <c r="G197" s="241"/>
      <c r="H197" s="241"/>
      <c r="I197" s="241"/>
      <c r="J197" s="241"/>
      <c r="K197" s="241"/>
      <c r="L197" s="241"/>
      <c r="M197" s="241"/>
      <c r="N197" s="241"/>
      <c r="O197" s="241"/>
      <c r="P197" s="241"/>
      <c r="Q197" s="241"/>
      <c r="R197" s="241"/>
      <c r="S197" s="241"/>
      <c r="T197" s="242"/>
      <c r="U197" s="241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130</v>
      </c>
      <c r="AF197" s="217">
        <v>0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/>
      <c r="B198" s="228"/>
      <c r="C198" s="252" t="s">
        <v>267</v>
      </c>
      <c r="D198" s="231"/>
      <c r="E198" s="236"/>
      <c r="F198" s="241"/>
      <c r="G198" s="241"/>
      <c r="H198" s="241"/>
      <c r="I198" s="241"/>
      <c r="J198" s="241"/>
      <c r="K198" s="241"/>
      <c r="L198" s="241"/>
      <c r="M198" s="241"/>
      <c r="N198" s="241"/>
      <c r="O198" s="241"/>
      <c r="P198" s="241"/>
      <c r="Q198" s="241"/>
      <c r="R198" s="241"/>
      <c r="S198" s="241"/>
      <c r="T198" s="242"/>
      <c r="U198" s="241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130</v>
      </c>
      <c r="AF198" s="217">
        <v>0</v>
      </c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/>
      <c r="B199" s="228"/>
      <c r="C199" s="252" t="s">
        <v>268</v>
      </c>
      <c r="D199" s="231"/>
      <c r="E199" s="236">
        <v>0.29635</v>
      </c>
      <c r="F199" s="241"/>
      <c r="G199" s="241"/>
      <c r="H199" s="241"/>
      <c r="I199" s="241"/>
      <c r="J199" s="241"/>
      <c r="K199" s="241"/>
      <c r="L199" s="241"/>
      <c r="M199" s="241"/>
      <c r="N199" s="241"/>
      <c r="O199" s="241"/>
      <c r="P199" s="241"/>
      <c r="Q199" s="241"/>
      <c r="R199" s="241"/>
      <c r="S199" s="241"/>
      <c r="T199" s="242"/>
      <c r="U199" s="241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130</v>
      </c>
      <c r="AF199" s="217">
        <v>0</v>
      </c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x14ac:dyDescent="0.2">
      <c r="A200" s="224" t="s">
        <v>123</v>
      </c>
      <c r="B200" s="229" t="s">
        <v>92</v>
      </c>
      <c r="C200" s="253" t="s">
        <v>93</v>
      </c>
      <c r="D200" s="232"/>
      <c r="E200" s="237"/>
      <c r="F200" s="243"/>
      <c r="G200" s="243">
        <f>SUMIF(AE201:AE361,"&lt;&gt;NOR",G201:G361)</f>
        <v>81769.050000000017</v>
      </c>
      <c r="H200" s="243"/>
      <c r="I200" s="243">
        <f>SUM(I201:I361)</f>
        <v>37730.31</v>
      </c>
      <c r="J200" s="243"/>
      <c r="K200" s="243">
        <f>SUM(K201:K361)</f>
        <v>44038.740000000005</v>
      </c>
      <c r="L200" s="243"/>
      <c r="M200" s="243">
        <f>SUM(M201:M361)</f>
        <v>98940.550499999998</v>
      </c>
      <c r="N200" s="243"/>
      <c r="O200" s="243">
        <f>SUM(O201:O361)</f>
        <v>3.44</v>
      </c>
      <c r="P200" s="243"/>
      <c r="Q200" s="243">
        <f>SUM(Q201:Q361)</f>
        <v>2.66</v>
      </c>
      <c r="R200" s="243"/>
      <c r="S200" s="243"/>
      <c r="T200" s="244"/>
      <c r="U200" s="243">
        <f>SUM(U201:U361)</f>
        <v>20.329999999999998</v>
      </c>
      <c r="AE200" t="s">
        <v>124</v>
      </c>
    </row>
    <row r="201" spans="1:60" ht="33.75" outlineLevel="1" x14ac:dyDescent="0.2">
      <c r="A201" s="218">
        <v>35</v>
      </c>
      <c r="B201" s="228" t="s">
        <v>269</v>
      </c>
      <c r="C201" s="251" t="s">
        <v>270</v>
      </c>
      <c r="D201" s="230" t="s">
        <v>271</v>
      </c>
      <c r="E201" s="235">
        <v>46.4</v>
      </c>
      <c r="F201" s="241">
        <v>79.05</v>
      </c>
      <c r="G201" s="241">
        <v>3667.92</v>
      </c>
      <c r="H201" s="241">
        <v>0</v>
      </c>
      <c r="I201" s="241">
        <f>ROUND(E201*H201,2)</f>
        <v>0</v>
      </c>
      <c r="J201" s="241">
        <v>79.05</v>
      </c>
      <c r="K201" s="241">
        <f>ROUND(E201*J201,2)</f>
        <v>3667.92</v>
      </c>
      <c r="L201" s="241">
        <v>21</v>
      </c>
      <c r="M201" s="241">
        <f>G201*(1+L201/100)</f>
        <v>4438.1832000000004</v>
      </c>
      <c r="N201" s="241">
        <v>0</v>
      </c>
      <c r="O201" s="241">
        <f>ROUND(E201*N201,2)</f>
        <v>0</v>
      </c>
      <c r="P201" s="241">
        <v>0</v>
      </c>
      <c r="Q201" s="241">
        <f>ROUND(E201*P201,2)</f>
        <v>0</v>
      </c>
      <c r="R201" s="241"/>
      <c r="S201" s="241"/>
      <c r="T201" s="242">
        <v>0</v>
      </c>
      <c r="U201" s="241">
        <f>ROUND(E201*T201,2)</f>
        <v>0</v>
      </c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259</v>
      </c>
      <c r="AF201" s="217"/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ht="22.5" outlineLevel="1" x14ac:dyDescent="0.2">
      <c r="A202" s="218"/>
      <c r="B202" s="228"/>
      <c r="C202" s="252" t="s">
        <v>272</v>
      </c>
      <c r="D202" s="231"/>
      <c r="E202" s="236"/>
      <c r="F202" s="241"/>
      <c r="G202" s="241"/>
      <c r="H202" s="241"/>
      <c r="I202" s="241"/>
      <c r="J202" s="241"/>
      <c r="K202" s="241"/>
      <c r="L202" s="241"/>
      <c r="M202" s="241"/>
      <c r="N202" s="241"/>
      <c r="O202" s="241"/>
      <c r="P202" s="241"/>
      <c r="Q202" s="241"/>
      <c r="R202" s="241"/>
      <c r="S202" s="241"/>
      <c r="T202" s="242"/>
      <c r="U202" s="241"/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130</v>
      </c>
      <c r="AF202" s="217">
        <v>0</v>
      </c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8"/>
      <c r="C203" s="252" t="s">
        <v>273</v>
      </c>
      <c r="D203" s="231"/>
      <c r="E203" s="236"/>
      <c r="F203" s="241"/>
      <c r="G203" s="241"/>
      <c r="H203" s="241"/>
      <c r="I203" s="241"/>
      <c r="J203" s="241"/>
      <c r="K203" s="241"/>
      <c r="L203" s="241"/>
      <c r="M203" s="241"/>
      <c r="N203" s="241"/>
      <c r="O203" s="241"/>
      <c r="P203" s="241"/>
      <c r="Q203" s="241"/>
      <c r="R203" s="241"/>
      <c r="S203" s="241"/>
      <c r="T203" s="242"/>
      <c r="U203" s="241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130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">
      <c r="A204" s="218"/>
      <c r="B204" s="228"/>
      <c r="C204" s="252" t="s">
        <v>274</v>
      </c>
      <c r="D204" s="231"/>
      <c r="E204" s="236"/>
      <c r="F204" s="241"/>
      <c r="G204" s="241"/>
      <c r="H204" s="241"/>
      <c r="I204" s="241"/>
      <c r="J204" s="241"/>
      <c r="K204" s="241"/>
      <c r="L204" s="241"/>
      <c r="M204" s="241"/>
      <c r="N204" s="241"/>
      <c r="O204" s="241"/>
      <c r="P204" s="241"/>
      <c r="Q204" s="241"/>
      <c r="R204" s="241"/>
      <c r="S204" s="241"/>
      <c r="T204" s="242"/>
      <c r="U204" s="241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130</v>
      </c>
      <c r="AF204" s="217">
        <v>0</v>
      </c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18"/>
      <c r="B205" s="228"/>
      <c r="C205" s="252" t="s">
        <v>275</v>
      </c>
      <c r="D205" s="231"/>
      <c r="E205" s="236">
        <v>2.5</v>
      </c>
      <c r="F205" s="241"/>
      <c r="G205" s="241"/>
      <c r="H205" s="241"/>
      <c r="I205" s="241"/>
      <c r="J205" s="241"/>
      <c r="K205" s="241"/>
      <c r="L205" s="241"/>
      <c r="M205" s="241"/>
      <c r="N205" s="241"/>
      <c r="O205" s="241"/>
      <c r="P205" s="241"/>
      <c r="Q205" s="241"/>
      <c r="R205" s="241"/>
      <c r="S205" s="241"/>
      <c r="T205" s="242"/>
      <c r="U205" s="241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130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">
      <c r="A206" s="218"/>
      <c r="B206" s="228"/>
      <c r="C206" s="252" t="s">
        <v>276</v>
      </c>
      <c r="D206" s="231"/>
      <c r="E206" s="236">
        <v>5.5</v>
      </c>
      <c r="F206" s="241"/>
      <c r="G206" s="241"/>
      <c r="H206" s="241"/>
      <c r="I206" s="241"/>
      <c r="J206" s="241"/>
      <c r="K206" s="241"/>
      <c r="L206" s="241"/>
      <c r="M206" s="241"/>
      <c r="N206" s="241"/>
      <c r="O206" s="241"/>
      <c r="P206" s="241"/>
      <c r="Q206" s="241"/>
      <c r="R206" s="241"/>
      <c r="S206" s="241"/>
      <c r="T206" s="242"/>
      <c r="U206" s="241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130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/>
      <c r="B207" s="228"/>
      <c r="C207" s="252" t="s">
        <v>277</v>
      </c>
      <c r="D207" s="231"/>
      <c r="E207" s="236">
        <v>4</v>
      </c>
      <c r="F207" s="241"/>
      <c r="G207" s="241"/>
      <c r="H207" s="241"/>
      <c r="I207" s="241"/>
      <c r="J207" s="241"/>
      <c r="K207" s="241"/>
      <c r="L207" s="241"/>
      <c r="M207" s="241"/>
      <c r="N207" s="241"/>
      <c r="O207" s="241"/>
      <c r="P207" s="241"/>
      <c r="Q207" s="241"/>
      <c r="R207" s="241"/>
      <c r="S207" s="241"/>
      <c r="T207" s="242"/>
      <c r="U207" s="241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130</v>
      </c>
      <c r="AF207" s="217">
        <v>0</v>
      </c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">
      <c r="A208" s="218"/>
      <c r="B208" s="228"/>
      <c r="C208" s="252" t="s">
        <v>278</v>
      </c>
      <c r="D208" s="231"/>
      <c r="E208" s="236">
        <v>2</v>
      </c>
      <c r="F208" s="241"/>
      <c r="G208" s="241"/>
      <c r="H208" s="241"/>
      <c r="I208" s="241"/>
      <c r="J208" s="241"/>
      <c r="K208" s="241"/>
      <c r="L208" s="241"/>
      <c r="M208" s="241"/>
      <c r="N208" s="241"/>
      <c r="O208" s="241"/>
      <c r="P208" s="241"/>
      <c r="Q208" s="241"/>
      <c r="R208" s="241"/>
      <c r="S208" s="241"/>
      <c r="T208" s="242"/>
      <c r="U208" s="241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130</v>
      </c>
      <c r="AF208" s="217">
        <v>0</v>
      </c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">
      <c r="A209" s="218"/>
      <c r="B209" s="228"/>
      <c r="C209" s="252" t="s">
        <v>279</v>
      </c>
      <c r="D209" s="231"/>
      <c r="E209" s="236">
        <v>2</v>
      </c>
      <c r="F209" s="241"/>
      <c r="G209" s="241"/>
      <c r="H209" s="241"/>
      <c r="I209" s="241"/>
      <c r="J209" s="241"/>
      <c r="K209" s="241"/>
      <c r="L209" s="241"/>
      <c r="M209" s="241"/>
      <c r="N209" s="241"/>
      <c r="O209" s="241"/>
      <c r="P209" s="241"/>
      <c r="Q209" s="241"/>
      <c r="R209" s="241"/>
      <c r="S209" s="241"/>
      <c r="T209" s="242"/>
      <c r="U209" s="241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130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">
      <c r="A210" s="218"/>
      <c r="B210" s="228"/>
      <c r="C210" s="252" t="s">
        <v>280</v>
      </c>
      <c r="D210" s="231"/>
      <c r="E210" s="236">
        <v>2</v>
      </c>
      <c r="F210" s="241"/>
      <c r="G210" s="241"/>
      <c r="H210" s="241"/>
      <c r="I210" s="241"/>
      <c r="J210" s="241"/>
      <c r="K210" s="241"/>
      <c r="L210" s="241"/>
      <c r="M210" s="241"/>
      <c r="N210" s="241"/>
      <c r="O210" s="241"/>
      <c r="P210" s="241"/>
      <c r="Q210" s="241"/>
      <c r="R210" s="241"/>
      <c r="S210" s="241"/>
      <c r="T210" s="242"/>
      <c r="U210" s="241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130</v>
      </c>
      <c r="AF210" s="217">
        <v>0</v>
      </c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8"/>
      <c r="C211" s="252" t="s">
        <v>281</v>
      </c>
      <c r="D211" s="231"/>
      <c r="E211" s="236">
        <v>4</v>
      </c>
      <c r="F211" s="241"/>
      <c r="G211" s="241"/>
      <c r="H211" s="241"/>
      <c r="I211" s="241"/>
      <c r="J211" s="241"/>
      <c r="K211" s="241"/>
      <c r="L211" s="241"/>
      <c r="M211" s="241"/>
      <c r="N211" s="241"/>
      <c r="O211" s="241"/>
      <c r="P211" s="241"/>
      <c r="Q211" s="241"/>
      <c r="R211" s="241"/>
      <c r="S211" s="241"/>
      <c r="T211" s="242"/>
      <c r="U211" s="241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130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8"/>
      <c r="C212" s="252" t="s">
        <v>282</v>
      </c>
      <c r="D212" s="231"/>
      <c r="E212" s="236">
        <v>5.6</v>
      </c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2"/>
      <c r="U212" s="241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130</v>
      </c>
      <c r="AF212" s="217">
        <v>0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">
      <c r="A213" s="218"/>
      <c r="B213" s="228"/>
      <c r="C213" s="252" t="s">
        <v>283</v>
      </c>
      <c r="D213" s="231"/>
      <c r="E213" s="236">
        <v>2</v>
      </c>
      <c r="F213" s="241"/>
      <c r="G213" s="241"/>
      <c r="H213" s="241"/>
      <c r="I213" s="241"/>
      <c r="J213" s="241"/>
      <c r="K213" s="241"/>
      <c r="L213" s="241"/>
      <c r="M213" s="241"/>
      <c r="N213" s="241"/>
      <c r="O213" s="241"/>
      <c r="P213" s="241"/>
      <c r="Q213" s="241"/>
      <c r="R213" s="241"/>
      <c r="S213" s="241"/>
      <c r="T213" s="242"/>
      <c r="U213" s="241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130</v>
      </c>
      <c r="AF213" s="217">
        <v>0</v>
      </c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8"/>
      <c r="C214" s="252" t="s">
        <v>284</v>
      </c>
      <c r="D214" s="231"/>
      <c r="E214" s="236">
        <v>5.6</v>
      </c>
      <c r="F214" s="241"/>
      <c r="G214" s="241"/>
      <c r="H214" s="241"/>
      <c r="I214" s="241"/>
      <c r="J214" s="241"/>
      <c r="K214" s="241"/>
      <c r="L214" s="241"/>
      <c r="M214" s="241"/>
      <c r="N214" s="241"/>
      <c r="O214" s="241"/>
      <c r="P214" s="241"/>
      <c r="Q214" s="241"/>
      <c r="R214" s="241"/>
      <c r="S214" s="241"/>
      <c r="T214" s="242"/>
      <c r="U214" s="241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130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8"/>
      <c r="C215" s="252" t="s">
        <v>285</v>
      </c>
      <c r="D215" s="231"/>
      <c r="E215" s="236">
        <v>5.6</v>
      </c>
      <c r="F215" s="241"/>
      <c r="G215" s="241"/>
      <c r="H215" s="241"/>
      <c r="I215" s="241"/>
      <c r="J215" s="241"/>
      <c r="K215" s="241"/>
      <c r="L215" s="241"/>
      <c r="M215" s="241"/>
      <c r="N215" s="241"/>
      <c r="O215" s="241"/>
      <c r="P215" s="241"/>
      <c r="Q215" s="241"/>
      <c r="R215" s="241"/>
      <c r="S215" s="241"/>
      <c r="T215" s="242"/>
      <c r="U215" s="241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130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">
      <c r="A216" s="218"/>
      <c r="B216" s="228"/>
      <c r="C216" s="252" t="s">
        <v>286</v>
      </c>
      <c r="D216" s="231"/>
      <c r="E216" s="236">
        <v>5.6</v>
      </c>
      <c r="F216" s="241"/>
      <c r="G216" s="241"/>
      <c r="H216" s="241"/>
      <c r="I216" s="241"/>
      <c r="J216" s="241"/>
      <c r="K216" s="241"/>
      <c r="L216" s="241"/>
      <c r="M216" s="241"/>
      <c r="N216" s="241"/>
      <c r="O216" s="241"/>
      <c r="P216" s="241"/>
      <c r="Q216" s="241"/>
      <c r="R216" s="241"/>
      <c r="S216" s="241"/>
      <c r="T216" s="242"/>
      <c r="U216" s="241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130</v>
      </c>
      <c r="AF216" s="217">
        <v>0</v>
      </c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ht="33.75" outlineLevel="1" x14ac:dyDescent="0.2">
      <c r="A217" s="218">
        <v>36</v>
      </c>
      <c r="B217" s="228" t="s">
        <v>287</v>
      </c>
      <c r="C217" s="251" t="s">
        <v>288</v>
      </c>
      <c r="D217" s="230" t="s">
        <v>271</v>
      </c>
      <c r="E217" s="235">
        <v>14.5</v>
      </c>
      <c r="F217" s="241">
        <v>177.65</v>
      </c>
      <c r="G217" s="241">
        <v>2575.9299999999998</v>
      </c>
      <c r="H217" s="241">
        <v>0</v>
      </c>
      <c r="I217" s="241">
        <f>ROUND(E217*H217,2)</f>
        <v>0</v>
      </c>
      <c r="J217" s="241">
        <v>177.65</v>
      </c>
      <c r="K217" s="241">
        <f>ROUND(E217*J217,2)</f>
        <v>2575.9299999999998</v>
      </c>
      <c r="L217" s="241">
        <v>21</v>
      </c>
      <c r="M217" s="241">
        <f>G217*(1+L217/100)</f>
        <v>3116.8752999999997</v>
      </c>
      <c r="N217" s="241">
        <v>1.6000000000000001E-4</v>
      </c>
      <c r="O217" s="241">
        <f>ROUND(E217*N217,2)</f>
        <v>0</v>
      </c>
      <c r="P217" s="241">
        <v>3.5749999999999997E-2</v>
      </c>
      <c r="Q217" s="241">
        <f>ROUND(E217*P217,2)</f>
        <v>0.52</v>
      </c>
      <c r="R217" s="241"/>
      <c r="S217" s="241"/>
      <c r="T217" s="242">
        <v>0</v>
      </c>
      <c r="U217" s="241">
        <f>ROUND(E217*T217,2)</f>
        <v>0</v>
      </c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259</v>
      </c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ht="22.5" outlineLevel="1" x14ac:dyDescent="0.2">
      <c r="A218" s="218"/>
      <c r="B218" s="228"/>
      <c r="C218" s="252" t="s">
        <v>272</v>
      </c>
      <c r="D218" s="231"/>
      <c r="E218" s="236"/>
      <c r="F218" s="241"/>
      <c r="G218" s="241"/>
      <c r="H218" s="241"/>
      <c r="I218" s="241"/>
      <c r="J218" s="241"/>
      <c r="K218" s="241"/>
      <c r="L218" s="241"/>
      <c r="M218" s="241"/>
      <c r="N218" s="241"/>
      <c r="O218" s="241"/>
      <c r="P218" s="241"/>
      <c r="Q218" s="241"/>
      <c r="R218" s="241"/>
      <c r="S218" s="241"/>
      <c r="T218" s="242"/>
      <c r="U218" s="241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130</v>
      </c>
      <c r="AF218" s="217">
        <v>0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18"/>
      <c r="B219" s="228"/>
      <c r="C219" s="252" t="s">
        <v>273</v>
      </c>
      <c r="D219" s="231"/>
      <c r="E219" s="236"/>
      <c r="F219" s="241"/>
      <c r="G219" s="241"/>
      <c r="H219" s="241"/>
      <c r="I219" s="241"/>
      <c r="J219" s="241"/>
      <c r="K219" s="241"/>
      <c r="L219" s="241"/>
      <c r="M219" s="241"/>
      <c r="N219" s="241"/>
      <c r="O219" s="241"/>
      <c r="P219" s="241"/>
      <c r="Q219" s="241"/>
      <c r="R219" s="241"/>
      <c r="S219" s="241"/>
      <c r="T219" s="242"/>
      <c r="U219" s="241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130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">
      <c r="A220" s="218"/>
      <c r="B220" s="228"/>
      <c r="C220" s="252" t="s">
        <v>274</v>
      </c>
      <c r="D220" s="231"/>
      <c r="E220" s="236"/>
      <c r="F220" s="241"/>
      <c r="G220" s="241"/>
      <c r="H220" s="241"/>
      <c r="I220" s="241"/>
      <c r="J220" s="241"/>
      <c r="K220" s="241"/>
      <c r="L220" s="241"/>
      <c r="M220" s="241"/>
      <c r="N220" s="241"/>
      <c r="O220" s="241"/>
      <c r="P220" s="241"/>
      <c r="Q220" s="241"/>
      <c r="R220" s="241"/>
      <c r="S220" s="241"/>
      <c r="T220" s="242"/>
      <c r="U220" s="241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130</v>
      </c>
      <c r="AF220" s="217">
        <v>0</v>
      </c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">
      <c r="A221" s="218"/>
      <c r="B221" s="228"/>
      <c r="C221" s="252" t="s">
        <v>275</v>
      </c>
      <c r="D221" s="231"/>
      <c r="E221" s="236">
        <v>2.5</v>
      </c>
      <c r="F221" s="241"/>
      <c r="G221" s="241"/>
      <c r="H221" s="241"/>
      <c r="I221" s="241"/>
      <c r="J221" s="241"/>
      <c r="K221" s="241"/>
      <c r="L221" s="241"/>
      <c r="M221" s="241"/>
      <c r="N221" s="241"/>
      <c r="O221" s="241"/>
      <c r="P221" s="241"/>
      <c r="Q221" s="241"/>
      <c r="R221" s="241"/>
      <c r="S221" s="241"/>
      <c r="T221" s="242"/>
      <c r="U221" s="241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130</v>
      </c>
      <c r="AF221" s="217">
        <v>0</v>
      </c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">
      <c r="A222" s="218"/>
      <c r="B222" s="228"/>
      <c r="C222" s="252" t="s">
        <v>278</v>
      </c>
      <c r="D222" s="231"/>
      <c r="E222" s="236">
        <v>2</v>
      </c>
      <c r="F222" s="241"/>
      <c r="G222" s="241"/>
      <c r="H222" s="241"/>
      <c r="I222" s="241"/>
      <c r="J222" s="241"/>
      <c r="K222" s="241"/>
      <c r="L222" s="241"/>
      <c r="M222" s="241"/>
      <c r="N222" s="241"/>
      <c r="O222" s="241"/>
      <c r="P222" s="241"/>
      <c r="Q222" s="241"/>
      <c r="R222" s="241"/>
      <c r="S222" s="241"/>
      <c r="T222" s="242"/>
      <c r="U222" s="241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130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">
      <c r="A223" s="218"/>
      <c r="B223" s="228"/>
      <c r="C223" s="252" t="s">
        <v>279</v>
      </c>
      <c r="D223" s="231"/>
      <c r="E223" s="236">
        <v>2</v>
      </c>
      <c r="F223" s="241"/>
      <c r="G223" s="241"/>
      <c r="H223" s="241"/>
      <c r="I223" s="241"/>
      <c r="J223" s="241"/>
      <c r="K223" s="241"/>
      <c r="L223" s="241"/>
      <c r="M223" s="241"/>
      <c r="N223" s="241"/>
      <c r="O223" s="241"/>
      <c r="P223" s="241"/>
      <c r="Q223" s="241"/>
      <c r="R223" s="241"/>
      <c r="S223" s="241"/>
      <c r="T223" s="242"/>
      <c r="U223" s="241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130</v>
      </c>
      <c r="AF223" s="217">
        <v>0</v>
      </c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">
      <c r="A224" s="218"/>
      <c r="B224" s="228"/>
      <c r="C224" s="252" t="s">
        <v>280</v>
      </c>
      <c r="D224" s="231"/>
      <c r="E224" s="236">
        <v>2</v>
      </c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1"/>
      <c r="R224" s="241"/>
      <c r="S224" s="241"/>
      <c r="T224" s="242"/>
      <c r="U224" s="241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130</v>
      </c>
      <c r="AF224" s="217">
        <v>0</v>
      </c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">
      <c r="A225" s="218"/>
      <c r="B225" s="228"/>
      <c r="C225" s="252" t="s">
        <v>281</v>
      </c>
      <c r="D225" s="231"/>
      <c r="E225" s="236">
        <v>4</v>
      </c>
      <c r="F225" s="241"/>
      <c r="G225" s="241"/>
      <c r="H225" s="241"/>
      <c r="I225" s="241"/>
      <c r="J225" s="241"/>
      <c r="K225" s="241"/>
      <c r="L225" s="241"/>
      <c r="M225" s="241"/>
      <c r="N225" s="241"/>
      <c r="O225" s="241"/>
      <c r="P225" s="241"/>
      <c r="Q225" s="241"/>
      <c r="R225" s="241"/>
      <c r="S225" s="241"/>
      <c r="T225" s="242"/>
      <c r="U225" s="241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130</v>
      </c>
      <c r="AF225" s="217">
        <v>0</v>
      </c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">
      <c r="A226" s="218"/>
      <c r="B226" s="228"/>
      <c r="C226" s="252" t="s">
        <v>283</v>
      </c>
      <c r="D226" s="231"/>
      <c r="E226" s="236">
        <v>2</v>
      </c>
      <c r="F226" s="241"/>
      <c r="G226" s="241"/>
      <c r="H226" s="241"/>
      <c r="I226" s="241"/>
      <c r="J226" s="241"/>
      <c r="K226" s="241"/>
      <c r="L226" s="241"/>
      <c r="M226" s="241"/>
      <c r="N226" s="241"/>
      <c r="O226" s="241"/>
      <c r="P226" s="241"/>
      <c r="Q226" s="241"/>
      <c r="R226" s="241"/>
      <c r="S226" s="241"/>
      <c r="T226" s="242"/>
      <c r="U226" s="241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130</v>
      </c>
      <c r="AF226" s="217">
        <v>0</v>
      </c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ht="45" outlineLevel="1" x14ac:dyDescent="0.2">
      <c r="A227" s="218">
        <v>37</v>
      </c>
      <c r="B227" s="228" t="s">
        <v>289</v>
      </c>
      <c r="C227" s="251" t="s">
        <v>290</v>
      </c>
      <c r="D227" s="230" t="s">
        <v>271</v>
      </c>
      <c r="E227" s="235">
        <v>7.2</v>
      </c>
      <c r="F227" s="241">
        <v>153</v>
      </c>
      <c r="G227" s="241">
        <v>1101.5999999999999</v>
      </c>
      <c r="H227" s="241">
        <v>0</v>
      </c>
      <c r="I227" s="241">
        <f>ROUND(E227*H227,2)</f>
        <v>0</v>
      </c>
      <c r="J227" s="241">
        <v>153</v>
      </c>
      <c r="K227" s="241">
        <f>ROUND(E227*J227,2)</f>
        <v>1101.5999999999999</v>
      </c>
      <c r="L227" s="241">
        <v>21</v>
      </c>
      <c r="M227" s="241">
        <f>G227*(1+L227/100)</f>
        <v>1332.9359999999999</v>
      </c>
      <c r="N227" s="241">
        <v>7.1199999999999996E-3</v>
      </c>
      <c r="O227" s="241">
        <f>ROUND(E227*N227,2)</f>
        <v>0.05</v>
      </c>
      <c r="P227" s="241">
        <v>0</v>
      </c>
      <c r="Q227" s="241">
        <f>ROUND(E227*P227,2)</f>
        <v>0</v>
      </c>
      <c r="R227" s="241"/>
      <c r="S227" s="241"/>
      <c r="T227" s="242">
        <v>0</v>
      </c>
      <c r="U227" s="241">
        <f>ROUND(E227*T227,2)</f>
        <v>0</v>
      </c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259</v>
      </c>
      <c r="AF227" s="217"/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ht="22.5" outlineLevel="1" x14ac:dyDescent="0.2">
      <c r="A228" s="218"/>
      <c r="B228" s="228"/>
      <c r="C228" s="252" t="s">
        <v>291</v>
      </c>
      <c r="D228" s="231"/>
      <c r="E228" s="236"/>
      <c r="F228" s="241"/>
      <c r="G228" s="241"/>
      <c r="H228" s="241"/>
      <c r="I228" s="241"/>
      <c r="J228" s="241"/>
      <c r="K228" s="241"/>
      <c r="L228" s="241"/>
      <c r="M228" s="241"/>
      <c r="N228" s="241"/>
      <c r="O228" s="241"/>
      <c r="P228" s="241"/>
      <c r="Q228" s="241"/>
      <c r="R228" s="241"/>
      <c r="S228" s="241"/>
      <c r="T228" s="242"/>
      <c r="U228" s="241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130</v>
      </c>
      <c r="AF228" s="217">
        <v>0</v>
      </c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">
      <c r="A229" s="218"/>
      <c r="B229" s="228"/>
      <c r="C229" s="252" t="s">
        <v>292</v>
      </c>
      <c r="D229" s="231"/>
      <c r="E229" s="236">
        <v>7.2</v>
      </c>
      <c r="F229" s="241"/>
      <c r="G229" s="241"/>
      <c r="H229" s="241"/>
      <c r="I229" s="241"/>
      <c r="J229" s="241"/>
      <c r="K229" s="241"/>
      <c r="L229" s="241"/>
      <c r="M229" s="241"/>
      <c r="N229" s="241"/>
      <c r="O229" s="241"/>
      <c r="P229" s="241"/>
      <c r="Q229" s="241"/>
      <c r="R229" s="241"/>
      <c r="S229" s="241"/>
      <c r="T229" s="242"/>
      <c r="U229" s="241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130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ht="33.75" outlineLevel="1" x14ac:dyDescent="0.2">
      <c r="A230" s="218">
        <v>38</v>
      </c>
      <c r="B230" s="228" t="s">
        <v>293</v>
      </c>
      <c r="C230" s="251" t="s">
        <v>294</v>
      </c>
      <c r="D230" s="230" t="s">
        <v>271</v>
      </c>
      <c r="E230" s="235">
        <v>10</v>
      </c>
      <c r="F230" s="241">
        <v>714</v>
      </c>
      <c r="G230" s="241">
        <v>7140</v>
      </c>
      <c r="H230" s="241">
        <v>0</v>
      </c>
      <c r="I230" s="241">
        <f>ROUND(E230*H230,2)</f>
        <v>0</v>
      </c>
      <c r="J230" s="241">
        <v>714</v>
      </c>
      <c r="K230" s="241">
        <f>ROUND(E230*J230,2)</f>
        <v>7140</v>
      </c>
      <c r="L230" s="241">
        <v>21</v>
      </c>
      <c r="M230" s="241">
        <f>G230*(1+L230/100)</f>
        <v>8639.4</v>
      </c>
      <c r="N230" s="241">
        <v>3.9690000000000003E-2</v>
      </c>
      <c r="O230" s="241">
        <f>ROUND(E230*N230,2)</f>
        <v>0.4</v>
      </c>
      <c r="P230" s="241">
        <v>0</v>
      </c>
      <c r="Q230" s="241">
        <f>ROUND(E230*P230,2)</f>
        <v>0</v>
      </c>
      <c r="R230" s="241"/>
      <c r="S230" s="241"/>
      <c r="T230" s="242">
        <v>0</v>
      </c>
      <c r="U230" s="241">
        <f>ROUND(E230*T230,2)</f>
        <v>0</v>
      </c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259</v>
      </c>
      <c r="AF230" s="217"/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ht="22.5" outlineLevel="1" x14ac:dyDescent="0.2">
      <c r="A231" s="218"/>
      <c r="B231" s="228"/>
      <c r="C231" s="252" t="s">
        <v>272</v>
      </c>
      <c r="D231" s="231"/>
      <c r="E231" s="236"/>
      <c r="F231" s="241"/>
      <c r="G231" s="241"/>
      <c r="H231" s="241"/>
      <c r="I231" s="241"/>
      <c r="J231" s="241"/>
      <c r="K231" s="241"/>
      <c r="L231" s="241"/>
      <c r="M231" s="241"/>
      <c r="N231" s="241"/>
      <c r="O231" s="241"/>
      <c r="P231" s="241"/>
      <c r="Q231" s="241"/>
      <c r="R231" s="241"/>
      <c r="S231" s="241"/>
      <c r="T231" s="242"/>
      <c r="U231" s="241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 t="s">
        <v>130</v>
      </c>
      <c r="AF231" s="217">
        <v>0</v>
      </c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">
      <c r="A232" s="218"/>
      <c r="B232" s="228"/>
      <c r="C232" s="252" t="s">
        <v>274</v>
      </c>
      <c r="D232" s="231"/>
      <c r="E232" s="236"/>
      <c r="F232" s="241"/>
      <c r="G232" s="241"/>
      <c r="H232" s="241"/>
      <c r="I232" s="241"/>
      <c r="J232" s="241"/>
      <c r="K232" s="241"/>
      <c r="L232" s="241"/>
      <c r="M232" s="241"/>
      <c r="N232" s="241"/>
      <c r="O232" s="241"/>
      <c r="P232" s="241"/>
      <c r="Q232" s="241"/>
      <c r="R232" s="241"/>
      <c r="S232" s="241"/>
      <c r="T232" s="242"/>
      <c r="U232" s="241"/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130</v>
      </c>
      <c r="AF232" s="217">
        <v>0</v>
      </c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18"/>
      <c r="B233" s="228"/>
      <c r="C233" s="252" t="s">
        <v>279</v>
      </c>
      <c r="D233" s="231"/>
      <c r="E233" s="236">
        <v>2</v>
      </c>
      <c r="F233" s="241"/>
      <c r="G233" s="241"/>
      <c r="H233" s="241"/>
      <c r="I233" s="241"/>
      <c r="J233" s="241"/>
      <c r="K233" s="241"/>
      <c r="L233" s="241"/>
      <c r="M233" s="241"/>
      <c r="N233" s="241"/>
      <c r="O233" s="241"/>
      <c r="P233" s="241"/>
      <c r="Q233" s="241"/>
      <c r="R233" s="241"/>
      <c r="S233" s="241"/>
      <c r="T233" s="242"/>
      <c r="U233" s="241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130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">
      <c r="A234" s="218"/>
      <c r="B234" s="228"/>
      <c r="C234" s="252" t="s">
        <v>280</v>
      </c>
      <c r="D234" s="231"/>
      <c r="E234" s="236">
        <v>2</v>
      </c>
      <c r="F234" s="241"/>
      <c r="G234" s="241"/>
      <c r="H234" s="241"/>
      <c r="I234" s="241"/>
      <c r="J234" s="241"/>
      <c r="K234" s="241"/>
      <c r="L234" s="241"/>
      <c r="M234" s="241"/>
      <c r="N234" s="241"/>
      <c r="O234" s="241"/>
      <c r="P234" s="241"/>
      <c r="Q234" s="241"/>
      <c r="R234" s="241"/>
      <c r="S234" s="241"/>
      <c r="T234" s="242"/>
      <c r="U234" s="241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130</v>
      </c>
      <c r="AF234" s="217">
        <v>0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/>
      <c r="B235" s="228"/>
      <c r="C235" s="252" t="s">
        <v>281</v>
      </c>
      <c r="D235" s="231"/>
      <c r="E235" s="236">
        <v>4</v>
      </c>
      <c r="F235" s="241"/>
      <c r="G235" s="241"/>
      <c r="H235" s="241"/>
      <c r="I235" s="241"/>
      <c r="J235" s="241"/>
      <c r="K235" s="241"/>
      <c r="L235" s="241"/>
      <c r="M235" s="241"/>
      <c r="N235" s="241"/>
      <c r="O235" s="241"/>
      <c r="P235" s="241"/>
      <c r="Q235" s="241"/>
      <c r="R235" s="241"/>
      <c r="S235" s="241"/>
      <c r="T235" s="242"/>
      <c r="U235" s="241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130</v>
      </c>
      <c r="AF235" s="217">
        <v>0</v>
      </c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18"/>
      <c r="B236" s="228"/>
      <c r="C236" s="252" t="s">
        <v>283</v>
      </c>
      <c r="D236" s="231"/>
      <c r="E236" s="236">
        <v>2</v>
      </c>
      <c r="F236" s="241"/>
      <c r="G236" s="241"/>
      <c r="H236" s="241"/>
      <c r="I236" s="241"/>
      <c r="J236" s="241"/>
      <c r="K236" s="241"/>
      <c r="L236" s="241"/>
      <c r="M236" s="241"/>
      <c r="N236" s="241"/>
      <c r="O236" s="241"/>
      <c r="P236" s="241"/>
      <c r="Q236" s="241"/>
      <c r="R236" s="241"/>
      <c r="S236" s="241"/>
      <c r="T236" s="242"/>
      <c r="U236" s="241"/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130</v>
      </c>
      <c r="AF236" s="217">
        <v>0</v>
      </c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ht="33.75" outlineLevel="1" x14ac:dyDescent="0.2">
      <c r="A237" s="218">
        <v>39</v>
      </c>
      <c r="B237" s="228" t="s">
        <v>295</v>
      </c>
      <c r="C237" s="251" t="s">
        <v>296</v>
      </c>
      <c r="D237" s="230" t="s">
        <v>199</v>
      </c>
      <c r="E237" s="235">
        <v>3.53382</v>
      </c>
      <c r="F237" s="241">
        <v>340</v>
      </c>
      <c r="G237" s="241">
        <v>1201.5</v>
      </c>
      <c r="H237" s="241">
        <v>0</v>
      </c>
      <c r="I237" s="241">
        <f>ROUND(E237*H237,2)</f>
        <v>0</v>
      </c>
      <c r="J237" s="241">
        <v>340</v>
      </c>
      <c r="K237" s="241">
        <f>ROUND(E237*J237,2)</f>
        <v>1201.5</v>
      </c>
      <c r="L237" s="241">
        <v>21</v>
      </c>
      <c r="M237" s="241">
        <f>G237*(1+L237/100)</f>
        <v>1453.8150000000001</v>
      </c>
      <c r="N237" s="241">
        <v>2.3570000000000001E-2</v>
      </c>
      <c r="O237" s="241">
        <f>ROUND(E237*N237,2)</f>
        <v>0.08</v>
      </c>
      <c r="P237" s="241">
        <v>0</v>
      </c>
      <c r="Q237" s="241">
        <f>ROUND(E237*P237,2)</f>
        <v>0</v>
      </c>
      <c r="R237" s="241"/>
      <c r="S237" s="241"/>
      <c r="T237" s="242">
        <v>0</v>
      </c>
      <c r="U237" s="241">
        <f>ROUND(E237*T237,2)</f>
        <v>0</v>
      </c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259</v>
      </c>
      <c r="AF237" s="217"/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18"/>
      <c r="B238" s="228"/>
      <c r="C238" s="252" t="s">
        <v>297</v>
      </c>
      <c r="D238" s="231"/>
      <c r="E238" s="236">
        <v>0.94079999999999997</v>
      </c>
      <c r="F238" s="241"/>
      <c r="G238" s="241"/>
      <c r="H238" s="241"/>
      <c r="I238" s="241"/>
      <c r="J238" s="241"/>
      <c r="K238" s="241"/>
      <c r="L238" s="241"/>
      <c r="M238" s="241"/>
      <c r="N238" s="241"/>
      <c r="O238" s="241"/>
      <c r="P238" s="241"/>
      <c r="Q238" s="241"/>
      <c r="R238" s="241"/>
      <c r="S238" s="241"/>
      <c r="T238" s="242"/>
      <c r="U238" s="241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130</v>
      </c>
      <c r="AF238" s="217">
        <v>0</v>
      </c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8"/>
      <c r="C239" s="252" t="s">
        <v>298</v>
      </c>
      <c r="D239" s="231"/>
      <c r="E239" s="236">
        <v>2.5930200000000001</v>
      </c>
      <c r="F239" s="241"/>
      <c r="G239" s="241"/>
      <c r="H239" s="241"/>
      <c r="I239" s="241"/>
      <c r="J239" s="241"/>
      <c r="K239" s="241"/>
      <c r="L239" s="241"/>
      <c r="M239" s="241"/>
      <c r="N239" s="241"/>
      <c r="O239" s="241"/>
      <c r="P239" s="241"/>
      <c r="Q239" s="241"/>
      <c r="R239" s="241"/>
      <c r="S239" s="241"/>
      <c r="T239" s="242"/>
      <c r="U239" s="241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130</v>
      </c>
      <c r="AF239" s="217">
        <v>0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18">
        <v>40</v>
      </c>
      <c r="B240" s="228" t="s">
        <v>299</v>
      </c>
      <c r="C240" s="251" t="s">
        <v>300</v>
      </c>
      <c r="D240" s="230" t="s">
        <v>127</v>
      </c>
      <c r="E240" s="235">
        <v>7.6421999999999999</v>
      </c>
      <c r="F240" s="241">
        <v>799.2</v>
      </c>
      <c r="G240" s="241">
        <v>6107.65</v>
      </c>
      <c r="H240" s="241">
        <v>475.55</v>
      </c>
      <c r="I240" s="241">
        <f>ROUND(E240*H240,2)</f>
        <v>3634.25</v>
      </c>
      <c r="J240" s="241">
        <v>323.64999999999998</v>
      </c>
      <c r="K240" s="241">
        <f>ROUND(E240*J240,2)</f>
        <v>2473.4</v>
      </c>
      <c r="L240" s="241">
        <v>21</v>
      </c>
      <c r="M240" s="241">
        <f>G240*(1+L240/100)</f>
        <v>7390.2564999999995</v>
      </c>
      <c r="N240" s="241">
        <v>1.8E-3</v>
      </c>
      <c r="O240" s="241">
        <f>ROUND(E240*N240,2)</f>
        <v>0.01</v>
      </c>
      <c r="P240" s="241">
        <v>0</v>
      </c>
      <c r="Q240" s="241">
        <f>ROUND(E240*P240,2)</f>
        <v>0</v>
      </c>
      <c r="R240" s="241"/>
      <c r="S240" s="241"/>
      <c r="T240" s="242">
        <v>1.2</v>
      </c>
      <c r="U240" s="241">
        <f>ROUND(E240*T240,2)</f>
        <v>9.17</v>
      </c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259</v>
      </c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ht="33.75" outlineLevel="1" x14ac:dyDescent="0.2">
      <c r="A241" s="218"/>
      <c r="B241" s="228"/>
      <c r="C241" s="252" t="s">
        <v>301</v>
      </c>
      <c r="D241" s="231"/>
      <c r="E241" s="236"/>
      <c r="F241" s="241"/>
      <c r="G241" s="241"/>
      <c r="H241" s="241"/>
      <c r="I241" s="241"/>
      <c r="J241" s="241"/>
      <c r="K241" s="241"/>
      <c r="L241" s="241"/>
      <c r="M241" s="241"/>
      <c r="N241" s="241"/>
      <c r="O241" s="241"/>
      <c r="P241" s="241"/>
      <c r="Q241" s="241"/>
      <c r="R241" s="241"/>
      <c r="S241" s="241"/>
      <c r="T241" s="242"/>
      <c r="U241" s="241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130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ht="22.5" outlineLevel="1" x14ac:dyDescent="0.2">
      <c r="A242" s="218"/>
      <c r="B242" s="228"/>
      <c r="C242" s="252" t="s">
        <v>302</v>
      </c>
      <c r="D242" s="231"/>
      <c r="E242" s="236"/>
      <c r="F242" s="241"/>
      <c r="G242" s="241"/>
      <c r="H242" s="241"/>
      <c r="I242" s="241"/>
      <c r="J242" s="241"/>
      <c r="K242" s="241"/>
      <c r="L242" s="241"/>
      <c r="M242" s="241"/>
      <c r="N242" s="241"/>
      <c r="O242" s="241"/>
      <c r="P242" s="241"/>
      <c r="Q242" s="241"/>
      <c r="R242" s="241"/>
      <c r="S242" s="241"/>
      <c r="T242" s="242"/>
      <c r="U242" s="241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130</v>
      </c>
      <c r="AF242" s="217">
        <v>0</v>
      </c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18"/>
      <c r="B243" s="228"/>
      <c r="C243" s="252" t="s">
        <v>273</v>
      </c>
      <c r="D243" s="231"/>
      <c r="E243" s="236"/>
      <c r="F243" s="241"/>
      <c r="G243" s="241"/>
      <c r="H243" s="241"/>
      <c r="I243" s="241"/>
      <c r="J243" s="241"/>
      <c r="K243" s="241"/>
      <c r="L243" s="241"/>
      <c r="M243" s="241"/>
      <c r="N243" s="241"/>
      <c r="O243" s="241"/>
      <c r="P243" s="241"/>
      <c r="Q243" s="241"/>
      <c r="R243" s="241"/>
      <c r="S243" s="241"/>
      <c r="T243" s="242"/>
      <c r="U243" s="241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130</v>
      </c>
      <c r="AF243" s="217">
        <v>0</v>
      </c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18"/>
      <c r="B244" s="228"/>
      <c r="C244" s="252" t="s">
        <v>274</v>
      </c>
      <c r="D244" s="231"/>
      <c r="E244" s="236"/>
      <c r="F244" s="241"/>
      <c r="G244" s="241"/>
      <c r="H244" s="241"/>
      <c r="I244" s="241"/>
      <c r="J244" s="241"/>
      <c r="K244" s="241"/>
      <c r="L244" s="241"/>
      <c r="M244" s="241"/>
      <c r="N244" s="241"/>
      <c r="O244" s="241"/>
      <c r="P244" s="241"/>
      <c r="Q244" s="241"/>
      <c r="R244" s="241"/>
      <c r="S244" s="241"/>
      <c r="T244" s="242"/>
      <c r="U244" s="241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130</v>
      </c>
      <c r="AF244" s="217">
        <v>0</v>
      </c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ht="22.5" outlineLevel="1" x14ac:dyDescent="0.2">
      <c r="A245" s="218"/>
      <c r="B245" s="228"/>
      <c r="C245" s="252" t="s">
        <v>303</v>
      </c>
      <c r="D245" s="231"/>
      <c r="E245" s="236">
        <v>0.94079999999999997</v>
      </c>
      <c r="F245" s="241"/>
      <c r="G245" s="241"/>
      <c r="H245" s="241"/>
      <c r="I245" s="241"/>
      <c r="J245" s="241"/>
      <c r="K245" s="241"/>
      <c r="L245" s="241"/>
      <c r="M245" s="241"/>
      <c r="N245" s="241"/>
      <c r="O245" s="241"/>
      <c r="P245" s="241"/>
      <c r="Q245" s="241"/>
      <c r="R245" s="241"/>
      <c r="S245" s="241"/>
      <c r="T245" s="242"/>
      <c r="U245" s="241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130</v>
      </c>
      <c r="AF245" s="217">
        <v>0</v>
      </c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ht="22.5" outlineLevel="1" x14ac:dyDescent="0.2">
      <c r="A246" s="218"/>
      <c r="B246" s="228"/>
      <c r="C246" s="252" t="s">
        <v>304</v>
      </c>
      <c r="D246" s="231"/>
      <c r="E246" s="236">
        <v>1.7604</v>
      </c>
      <c r="F246" s="241"/>
      <c r="G246" s="241"/>
      <c r="H246" s="241"/>
      <c r="I246" s="241"/>
      <c r="J246" s="241"/>
      <c r="K246" s="241"/>
      <c r="L246" s="241"/>
      <c r="M246" s="241"/>
      <c r="N246" s="241"/>
      <c r="O246" s="241"/>
      <c r="P246" s="241"/>
      <c r="Q246" s="241"/>
      <c r="R246" s="241"/>
      <c r="S246" s="241"/>
      <c r="T246" s="242"/>
      <c r="U246" s="241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130</v>
      </c>
      <c r="AF246" s="217">
        <v>0</v>
      </c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ht="22.5" outlineLevel="1" x14ac:dyDescent="0.2">
      <c r="A247" s="218"/>
      <c r="B247" s="228"/>
      <c r="C247" s="252" t="s">
        <v>305</v>
      </c>
      <c r="D247" s="231"/>
      <c r="E247" s="236">
        <v>0.86319999999999997</v>
      </c>
      <c r="F247" s="241"/>
      <c r="G247" s="241"/>
      <c r="H247" s="241"/>
      <c r="I247" s="241"/>
      <c r="J247" s="241"/>
      <c r="K247" s="241"/>
      <c r="L247" s="241"/>
      <c r="M247" s="241"/>
      <c r="N247" s="241"/>
      <c r="O247" s="241"/>
      <c r="P247" s="241"/>
      <c r="Q247" s="241"/>
      <c r="R247" s="241"/>
      <c r="S247" s="241"/>
      <c r="T247" s="242"/>
      <c r="U247" s="241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 t="s">
        <v>130</v>
      </c>
      <c r="AF247" s="217">
        <v>0</v>
      </c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ht="22.5" outlineLevel="1" x14ac:dyDescent="0.2">
      <c r="A248" s="218"/>
      <c r="B248" s="228"/>
      <c r="C248" s="252" t="s">
        <v>306</v>
      </c>
      <c r="D248" s="231"/>
      <c r="E248" s="236">
        <v>0.74980000000000002</v>
      </c>
      <c r="F248" s="241"/>
      <c r="G248" s="241"/>
      <c r="H248" s="241"/>
      <c r="I248" s="241"/>
      <c r="J248" s="241"/>
      <c r="K248" s="241"/>
      <c r="L248" s="241"/>
      <c r="M248" s="241"/>
      <c r="N248" s="241"/>
      <c r="O248" s="241"/>
      <c r="P248" s="241"/>
      <c r="Q248" s="241"/>
      <c r="R248" s="241"/>
      <c r="S248" s="241"/>
      <c r="T248" s="242"/>
      <c r="U248" s="241"/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130</v>
      </c>
      <c r="AF248" s="217">
        <v>0</v>
      </c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ht="22.5" outlineLevel="1" x14ac:dyDescent="0.2">
      <c r="A249" s="218"/>
      <c r="B249" s="228"/>
      <c r="C249" s="252" t="s">
        <v>307</v>
      </c>
      <c r="D249" s="231"/>
      <c r="E249" s="236">
        <v>0.83199999999999996</v>
      </c>
      <c r="F249" s="241"/>
      <c r="G249" s="241"/>
      <c r="H249" s="241"/>
      <c r="I249" s="241"/>
      <c r="J249" s="241"/>
      <c r="K249" s="241"/>
      <c r="L249" s="241"/>
      <c r="M249" s="241"/>
      <c r="N249" s="241"/>
      <c r="O249" s="241"/>
      <c r="P249" s="241"/>
      <c r="Q249" s="241"/>
      <c r="R249" s="241"/>
      <c r="S249" s="241"/>
      <c r="T249" s="242"/>
      <c r="U249" s="241"/>
      <c r="V249" s="217"/>
      <c r="W249" s="217"/>
      <c r="X249" s="217"/>
      <c r="Y249" s="217"/>
      <c r="Z249" s="217"/>
      <c r="AA249" s="217"/>
      <c r="AB249" s="217"/>
      <c r="AC249" s="217"/>
      <c r="AD249" s="217"/>
      <c r="AE249" s="217" t="s">
        <v>130</v>
      </c>
      <c r="AF249" s="217">
        <v>0</v>
      </c>
      <c r="AG249" s="217"/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ht="22.5" outlineLevel="1" x14ac:dyDescent="0.2">
      <c r="A250" s="218"/>
      <c r="B250" s="228"/>
      <c r="C250" s="252" t="s">
        <v>308</v>
      </c>
      <c r="D250" s="231"/>
      <c r="E250" s="236">
        <v>1.6639999999999999</v>
      </c>
      <c r="F250" s="241"/>
      <c r="G250" s="241"/>
      <c r="H250" s="241"/>
      <c r="I250" s="241"/>
      <c r="J250" s="241"/>
      <c r="K250" s="241"/>
      <c r="L250" s="241"/>
      <c r="M250" s="241"/>
      <c r="N250" s="241"/>
      <c r="O250" s="241"/>
      <c r="P250" s="241"/>
      <c r="Q250" s="241"/>
      <c r="R250" s="241"/>
      <c r="S250" s="241"/>
      <c r="T250" s="242"/>
      <c r="U250" s="241"/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 t="s">
        <v>130</v>
      </c>
      <c r="AF250" s="217">
        <v>0</v>
      </c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ht="22.5" outlineLevel="1" x14ac:dyDescent="0.2">
      <c r="A251" s="218"/>
      <c r="B251" s="228"/>
      <c r="C251" s="252" t="s">
        <v>309</v>
      </c>
      <c r="D251" s="231"/>
      <c r="E251" s="236">
        <v>0.83199999999999996</v>
      </c>
      <c r="F251" s="241"/>
      <c r="G251" s="241"/>
      <c r="H251" s="241"/>
      <c r="I251" s="241"/>
      <c r="J251" s="241"/>
      <c r="K251" s="241"/>
      <c r="L251" s="241"/>
      <c r="M251" s="241"/>
      <c r="N251" s="241"/>
      <c r="O251" s="241"/>
      <c r="P251" s="241"/>
      <c r="Q251" s="241"/>
      <c r="R251" s="241"/>
      <c r="S251" s="241"/>
      <c r="T251" s="242"/>
      <c r="U251" s="241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 t="s">
        <v>130</v>
      </c>
      <c r="AF251" s="217">
        <v>0</v>
      </c>
      <c r="AG251" s="217"/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">
      <c r="A252" s="218">
        <v>41</v>
      </c>
      <c r="B252" s="228" t="s">
        <v>310</v>
      </c>
      <c r="C252" s="251" t="s">
        <v>311</v>
      </c>
      <c r="D252" s="230" t="s">
        <v>271</v>
      </c>
      <c r="E252" s="235">
        <v>27.9</v>
      </c>
      <c r="F252" s="241">
        <v>88.8</v>
      </c>
      <c r="G252" s="241">
        <v>2477.52</v>
      </c>
      <c r="H252" s="241">
        <v>4.5199999999999996</v>
      </c>
      <c r="I252" s="241">
        <f>ROUND(E252*H252,2)</f>
        <v>126.11</v>
      </c>
      <c r="J252" s="241">
        <v>84.28</v>
      </c>
      <c r="K252" s="241">
        <f>ROUND(E252*J252,2)</f>
        <v>2351.41</v>
      </c>
      <c r="L252" s="241">
        <v>21</v>
      </c>
      <c r="M252" s="241">
        <f>G252*(1+L252/100)</f>
        <v>2997.7991999999999</v>
      </c>
      <c r="N252" s="241">
        <v>1.6000000000000001E-4</v>
      </c>
      <c r="O252" s="241">
        <f>ROUND(E252*N252,2)</f>
        <v>0</v>
      </c>
      <c r="P252" s="241">
        <v>0</v>
      </c>
      <c r="Q252" s="241">
        <f>ROUND(E252*P252,2)</f>
        <v>0</v>
      </c>
      <c r="R252" s="241"/>
      <c r="S252" s="241"/>
      <c r="T252" s="242">
        <v>0.24399999999999999</v>
      </c>
      <c r="U252" s="241">
        <f>ROUND(E252*T252,2)</f>
        <v>6.81</v>
      </c>
      <c r="V252" s="217"/>
      <c r="W252" s="217"/>
      <c r="X252" s="217"/>
      <c r="Y252" s="217"/>
      <c r="Z252" s="217"/>
      <c r="AA252" s="217"/>
      <c r="AB252" s="217"/>
      <c r="AC252" s="217"/>
      <c r="AD252" s="217"/>
      <c r="AE252" s="217" t="s">
        <v>259</v>
      </c>
      <c r="AF252" s="217"/>
      <c r="AG252" s="217"/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ht="33.75" outlineLevel="1" x14ac:dyDescent="0.2">
      <c r="A253" s="218"/>
      <c r="B253" s="228"/>
      <c r="C253" s="252" t="s">
        <v>312</v>
      </c>
      <c r="D253" s="231"/>
      <c r="E253" s="236"/>
      <c r="F253" s="241"/>
      <c r="G253" s="241"/>
      <c r="H253" s="241"/>
      <c r="I253" s="241"/>
      <c r="J253" s="241"/>
      <c r="K253" s="241"/>
      <c r="L253" s="241"/>
      <c r="M253" s="241"/>
      <c r="N253" s="241"/>
      <c r="O253" s="241"/>
      <c r="P253" s="241"/>
      <c r="Q253" s="241"/>
      <c r="R253" s="241"/>
      <c r="S253" s="241"/>
      <c r="T253" s="242"/>
      <c r="U253" s="241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 t="s">
        <v>130</v>
      </c>
      <c r="AF253" s="217">
        <v>0</v>
      </c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">
      <c r="A254" s="218"/>
      <c r="B254" s="228"/>
      <c r="C254" s="252" t="s">
        <v>313</v>
      </c>
      <c r="D254" s="231"/>
      <c r="E254" s="236"/>
      <c r="F254" s="241"/>
      <c r="G254" s="241"/>
      <c r="H254" s="241"/>
      <c r="I254" s="241"/>
      <c r="J254" s="241"/>
      <c r="K254" s="241"/>
      <c r="L254" s="241"/>
      <c r="M254" s="241"/>
      <c r="N254" s="241"/>
      <c r="O254" s="241"/>
      <c r="P254" s="241"/>
      <c r="Q254" s="241"/>
      <c r="R254" s="241"/>
      <c r="S254" s="241"/>
      <c r="T254" s="242"/>
      <c r="U254" s="241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7" t="s">
        <v>130</v>
      </c>
      <c r="AF254" s="217">
        <v>0</v>
      </c>
      <c r="AG254" s="217"/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">
      <c r="A255" s="218"/>
      <c r="B255" s="228"/>
      <c r="C255" s="252" t="s">
        <v>273</v>
      </c>
      <c r="D255" s="231"/>
      <c r="E255" s="236"/>
      <c r="F255" s="241"/>
      <c r="G255" s="241"/>
      <c r="H255" s="241"/>
      <c r="I255" s="241"/>
      <c r="J255" s="241"/>
      <c r="K255" s="241"/>
      <c r="L255" s="241"/>
      <c r="M255" s="241"/>
      <c r="N255" s="241"/>
      <c r="O255" s="241"/>
      <c r="P255" s="241"/>
      <c r="Q255" s="241"/>
      <c r="R255" s="241"/>
      <c r="S255" s="241"/>
      <c r="T255" s="242"/>
      <c r="U255" s="241"/>
      <c r="V255" s="217"/>
      <c r="W255" s="217"/>
      <c r="X255" s="217"/>
      <c r="Y255" s="217"/>
      <c r="Z255" s="217"/>
      <c r="AA255" s="217"/>
      <c r="AB255" s="217"/>
      <c r="AC255" s="217"/>
      <c r="AD255" s="217"/>
      <c r="AE255" s="217" t="s">
        <v>130</v>
      </c>
      <c r="AF255" s="217">
        <v>0</v>
      </c>
      <c r="AG255" s="217"/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">
      <c r="A256" s="218"/>
      <c r="B256" s="228"/>
      <c r="C256" s="252" t="s">
        <v>274</v>
      </c>
      <c r="D256" s="231"/>
      <c r="E256" s="236"/>
      <c r="F256" s="241"/>
      <c r="G256" s="241"/>
      <c r="H256" s="241"/>
      <c r="I256" s="241"/>
      <c r="J256" s="241"/>
      <c r="K256" s="241"/>
      <c r="L256" s="241"/>
      <c r="M256" s="241"/>
      <c r="N256" s="241"/>
      <c r="O256" s="241"/>
      <c r="P256" s="241"/>
      <c r="Q256" s="241"/>
      <c r="R256" s="241"/>
      <c r="S256" s="241"/>
      <c r="T256" s="242"/>
      <c r="U256" s="241"/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 t="s">
        <v>130</v>
      </c>
      <c r="AF256" s="217">
        <v>0</v>
      </c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1" x14ac:dyDescent="0.2">
      <c r="A257" s="218"/>
      <c r="B257" s="228"/>
      <c r="C257" s="252" t="s">
        <v>314</v>
      </c>
      <c r="D257" s="231"/>
      <c r="E257" s="236"/>
      <c r="F257" s="241"/>
      <c r="G257" s="241"/>
      <c r="H257" s="241"/>
      <c r="I257" s="241"/>
      <c r="J257" s="241"/>
      <c r="K257" s="241"/>
      <c r="L257" s="241"/>
      <c r="M257" s="241"/>
      <c r="N257" s="241"/>
      <c r="O257" s="241"/>
      <c r="P257" s="241"/>
      <c r="Q257" s="241"/>
      <c r="R257" s="241"/>
      <c r="S257" s="241"/>
      <c r="T257" s="242"/>
      <c r="U257" s="241"/>
      <c r="V257" s="217"/>
      <c r="W257" s="217"/>
      <c r="X257" s="217"/>
      <c r="Y257" s="217"/>
      <c r="Z257" s="217"/>
      <c r="AA257" s="217"/>
      <c r="AB257" s="217"/>
      <c r="AC257" s="217"/>
      <c r="AD257" s="217"/>
      <c r="AE257" s="217" t="s">
        <v>130</v>
      </c>
      <c r="AF257" s="217">
        <v>0</v>
      </c>
      <c r="AG257" s="217"/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">
      <c r="A258" s="218"/>
      <c r="B258" s="228"/>
      <c r="C258" s="252" t="s">
        <v>276</v>
      </c>
      <c r="D258" s="231"/>
      <c r="E258" s="236">
        <v>5.5</v>
      </c>
      <c r="F258" s="241"/>
      <c r="G258" s="241"/>
      <c r="H258" s="241"/>
      <c r="I258" s="241"/>
      <c r="J258" s="241"/>
      <c r="K258" s="241"/>
      <c r="L258" s="241"/>
      <c r="M258" s="241"/>
      <c r="N258" s="241"/>
      <c r="O258" s="241"/>
      <c r="P258" s="241"/>
      <c r="Q258" s="241"/>
      <c r="R258" s="241"/>
      <c r="S258" s="241"/>
      <c r="T258" s="242"/>
      <c r="U258" s="241"/>
      <c r="V258" s="217"/>
      <c r="W258" s="217"/>
      <c r="X258" s="217"/>
      <c r="Y258" s="217"/>
      <c r="Z258" s="217"/>
      <c r="AA258" s="217"/>
      <c r="AB258" s="217"/>
      <c r="AC258" s="217"/>
      <c r="AD258" s="217"/>
      <c r="AE258" s="217" t="s">
        <v>130</v>
      </c>
      <c r="AF258" s="217">
        <v>0</v>
      </c>
      <c r="AG258" s="217"/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">
      <c r="A259" s="218"/>
      <c r="B259" s="228"/>
      <c r="C259" s="252" t="s">
        <v>282</v>
      </c>
      <c r="D259" s="231"/>
      <c r="E259" s="236">
        <v>5.6</v>
      </c>
      <c r="F259" s="241"/>
      <c r="G259" s="241"/>
      <c r="H259" s="241"/>
      <c r="I259" s="241"/>
      <c r="J259" s="241"/>
      <c r="K259" s="241"/>
      <c r="L259" s="241"/>
      <c r="M259" s="241"/>
      <c r="N259" s="241"/>
      <c r="O259" s="241"/>
      <c r="P259" s="241"/>
      <c r="Q259" s="241"/>
      <c r="R259" s="241"/>
      <c r="S259" s="241"/>
      <c r="T259" s="242"/>
      <c r="U259" s="241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 t="s">
        <v>130</v>
      </c>
      <c r="AF259" s="217">
        <v>0</v>
      </c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1" x14ac:dyDescent="0.2">
      <c r="A260" s="218"/>
      <c r="B260" s="228"/>
      <c r="C260" s="252" t="s">
        <v>284</v>
      </c>
      <c r="D260" s="231"/>
      <c r="E260" s="236">
        <v>5.6</v>
      </c>
      <c r="F260" s="241"/>
      <c r="G260" s="241"/>
      <c r="H260" s="241"/>
      <c r="I260" s="241"/>
      <c r="J260" s="241"/>
      <c r="K260" s="241"/>
      <c r="L260" s="241"/>
      <c r="M260" s="241"/>
      <c r="N260" s="241"/>
      <c r="O260" s="241"/>
      <c r="P260" s="241"/>
      <c r="Q260" s="241"/>
      <c r="R260" s="241"/>
      <c r="S260" s="241"/>
      <c r="T260" s="242"/>
      <c r="U260" s="241"/>
      <c r="V260" s="217"/>
      <c r="W260" s="217"/>
      <c r="X260" s="217"/>
      <c r="Y260" s="217"/>
      <c r="Z260" s="217"/>
      <c r="AA260" s="217"/>
      <c r="AB260" s="217"/>
      <c r="AC260" s="217"/>
      <c r="AD260" s="217"/>
      <c r="AE260" s="217" t="s">
        <v>130</v>
      </c>
      <c r="AF260" s="217">
        <v>0</v>
      </c>
      <c r="AG260" s="217"/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1" x14ac:dyDescent="0.2">
      <c r="A261" s="218"/>
      <c r="B261" s="228"/>
      <c r="C261" s="252" t="s">
        <v>285</v>
      </c>
      <c r="D261" s="231"/>
      <c r="E261" s="236">
        <v>5.6</v>
      </c>
      <c r="F261" s="241"/>
      <c r="G261" s="241"/>
      <c r="H261" s="241"/>
      <c r="I261" s="241"/>
      <c r="J261" s="241"/>
      <c r="K261" s="241"/>
      <c r="L261" s="241"/>
      <c r="M261" s="241"/>
      <c r="N261" s="241"/>
      <c r="O261" s="241"/>
      <c r="P261" s="241"/>
      <c r="Q261" s="241"/>
      <c r="R261" s="241"/>
      <c r="S261" s="241"/>
      <c r="T261" s="242"/>
      <c r="U261" s="241"/>
      <c r="V261" s="217"/>
      <c r="W261" s="217"/>
      <c r="X261" s="217"/>
      <c r="Y261" s="217"/>
      <c r="Z261" s="217"/>
      <c r="AA261" s="217"/>
      <c r="AB261" s="217"/>
      <c r="AC261" s="217"/>
      <c r="AD261" s="217"/>
      <c r="AE261" s="217" t="s">
        <v>130</v>
      </c>
      <c r="AF261" s="217">
        <v>0</v>
      </c>
      <c r="AG261" s="217"/>
      <c r="AH261" s="217"/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 x14ac:dyDescent="0.2">
      <c r="A262" s="218"/>
      <c r="B262" s="228"/>
      <c r="C262" s="252" t="s">
        <v>286</v>
      </c>
      <c r="D262" s="231"/>
      <c r="E262" s="236">
        <v>5.6</v>
      </c>
      <c r="F262" s="241"/>
      <c r="G262" s="241"/>
      <c r="H262" s="241"/>
      <c r="I262" s="241"/>
      <c r="J262" s="241"/>
      <c r="K262" s="241"/>
      <c r="L262" s="241"/>
      <c r="M262" s="241"/>
      <c r="N262" s="241"/>
      <c r="O262" s="241"/>
      <c r="P262" s="241"/>
      <c r="Q262" s="241"/>
      <c r="R262" s="241"/>
      <c r="S262" s="241"/>
      <c r="T262" s="242"/>
      <c r="U262" s="241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 t="s">
        <v>130</v>
      </c>
      <c r="AF262" s="217">
        <v>0</v>
      </c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">
      <c r="A263" s="218">
        <v>42</v>
      </c>
      <c r="B263" s="228" t="s">
        <v>315</v>
      </c>
      <c r="C263" s="251" t="s">
        <v>316</v>
      </c>
      <c r="D263" s="230" t="s">
        <v>271</v>
      </c>
      <c r="E263" s="235">
        <v>27.9</v>
      </c>
      <c r="F263" s="241">
        <v>43.99</v>
      </c>
      <c r="G263" s="241">
        <v>1227.32</v>
      </c>
      <c r="H263" s="241">
        <v>3.83</v>
      </c>
      <c r="I263" s="241">
        <f>ROUND(E263*H263,2)</f>
        <v>106.86</v>
      </c>
      <c r="J263" s="241">
        <v>40.159999999999997</v>
      </c>
      <c r="K263" s="241">
        <f>ROUND(E263*J263,2)</f>
        <v>1120.46</v>
      </c>
      <c r="L263" s="241">
        <v>21</v>
      </c>
      <c r="M263" s="241">
        <f>G263*(1+L263/100)</f>
        <v>1485.0572</v>
      </c>
      <c r="N263" s="241">
        <v>1.6000000000000001E-4</v>
      </c>
      <c r="O263" s="241">
        <f>ROUND(E263*N263,2)</f>
        <v>0</v>
      </c>
      <c r="P263" s="241">
        <v>2.5000000000000001E-2</v>
      </c>
      <c r="Q263" s="241">
        <f>ROUND(E263*P263,2)</f>
        <v>0.7</v>
      </c>
      <c r="R263" s="241"/>
      <c r="S263" s="241"/>
      <c r="T263" s="242">
        <v>0.156</v>
      </c>
      <c r="U263" s="241">
        <f>ROUND(E263*T263,2)</f>
        <v>4.3499999999999996</v>
      </c>
      <c r="V263" s="217"/>
      <c r="W263" s="217"/>
      <c r="X263" s="217"/>
      <c r="Y263" s="217"/>
      <c r="Z263" s="217"/>
      <c r="AA263" s="217"/>
      <c r="AB263" s="217"/>
      <c r="AC263" s="217"/>
      <c r="AD263" s="217"/>
      <c r="AE263" s="217" t="s">
        <v>200</v>
      </c>
      <c r="AF263" s="217"/>
      <c r="AG263" s="217"/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1" x14ac:dyDescent="0.2">
      <c r="A264" s="218"/>
      <c r="B264" s="228"/>
      <c r="C264" s="252" t="s">
        <v>273</v>
      </c>
      <c r="D264" s="231"/>
      <c r="E264" s="236"/>
      <c r="F264" s="241"/>
      <c r="G264" s="241"/>
      <c r="H264" s="241"/>
      <c r="I264" s="241"/>
      <c r="J264" s="241"/>
      <c r="K264" s="241"/>
      <c r="L264" s="241"/>
      <c r="M264" s="241"/>
      <c r="N264" s="241"/>
      <c r="O264" s="241"/>
      <c r="P264" s="241"/>
      <c r="Q264" s="241"/>
      <c r="R264" s="241"/>
      <c r="S264" s="241"/>
      <c r="T264" s="242"/>
      <c r="U264" s="241"/>
      <c r="V264" s="217"/>
      <c r="W264" s="217"/>
      <c r="X264" s="217"/>
      <c r="Y264" s="217"/>
      <c r="Z264" s="217"/>
      <c r="AA264" s="217"/>
      <c r="AB264" s="217"/>
      <c r="AC264" s="217"/>
      <c r="AD264" s="217"/>
      <c r="AE264" s="217" t="s">
        <v>130</v>
      </c>
      <c r="AF264" s="217">
        <v>0</v>
      </c>
      <c r="AG264" s="217"/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1" x14ac:dyDescent="0.2">
      <c r="A265" s="218"/>
      <c r="B265" s="228"/>
      <c r="C265" s="252" t="s">
        <v>274</v>
      </c>
      <c r="D265" s="231"/>
      <c r="E265" s="236"/>
      <c r="F265" s="241"/>
      <c r="G265" s="241"/>
      <c r="H265" s="241"/>
      <c r="I265" s="241"/>
      <c r="J265" s="241"/>
      <c r="K265" s="241"/>
      <c r="L265" s="241"/>
      <c r="M265" s="241"/>
      <c r="N265" s="241"/>
      <c r="O265" s="241"/>
      <c r="P265" s="241"/>
      <c r="Q265" s="241"/>
      <c r="R265" s="241"/>
      <c r="S265" s="241"/>
      <c r="T265" s="242"/>
      <c r="U265" s="241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 t="s">
        <v>130</v>
      </c>
      <c r="AF265" s="217">
        <v>0</v>
      </c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">
      <c r="A266" s="218"/>
      <c r="B266" s="228"/>
      <c r="C266" s="252" t="s">
        <v>314</v>
      </c>
      <c r="D266" s="231"/>
      <c r="E266" s="236"/>
      <c r="F266" s="241"/>
      <c r="G266" s="241"/>
      <c r="H266" s="241"/>
      <c r="I266" s="241"/>
      <c r="J266" s="241"/>
      <c r="K266" s="241"/>
      <c r="L266" s="241"/>
      <c r="M266" s="241"/>
      <c r="N266" s="241"/>
      <c r="O266" s="241"/>
      <c r="P266" s="241"/>
      <c r="Q266" s="241"/>
      <c r="R266" s="241"/>
      <c r="S266" s="241"/>
      <c r="T266" s="242"/>
      <c r="U266" s="241"/>
      <c r="V266" s="217"/>
      <c r="W266" s="217"/>
      <c r="X266" s="217"/>
      <c r="Y266" s="217"/>
      <c r="Z266" s="217"/>
      <c r="AA266" s="217"/>
      <c r="AB266" s="217"/>
      <c r="AC266" s="217"/>
      <c r="AD266" s="217"/>
      <c r="AE266" s="217" t="s">
        <v>130</v>
      </c>
      <c r="AF266" s="217">
        <v>0</v>
      </c>
      <c r="AG266" s="217"/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1" x14ac:dyDescent="0.2">
      <c r="A267" s="218"/>
      <c r="B267" s="228"/>
      <c r="C267" s="252" t="s">
        <v>276</v>
      </c>
      <c r="D267" s="231"/>
      <c r="E267" s="236">
        <v>5.5</v>
      </c>
      <c r="F267" s="241"/>
      <c r="G267" s="241"/>
      <c r="H267" s="241"/>
      <c r="I267" s="241"/>
      <c r="J267" s="241"/>
      <c r="K267" s="241"/>
      <c r="L267" s="241"/>
      <c r="M267" s="241"/>
      <c r="N267" s="241"/>
      <c r="O267" s="241"/>
      <c r="P267" s="241"/>
      <c r="Q267" s="241"/>
      <c r="R267" s="241"/>
      <c r="S267" s="241"/>
      <c r="T267" s="242"/>
      <c r="U267" s="241"/>
      <c r="V267" s="217"/>
      <c r="W267" s="217"/>
      <c r="X267" s="217"/>
      <c r="Y267" s="217"/>
      <c r="Z267" s="217"/>
      <c r="AA267" s="217"/>
      <c r="AB267" s="217"/>
      <c r="AC267" s="217"/>
      <c r="AD267" s="217"/>
      <c r="AE267" s="217" t="s">
        <v>130</v>
      </c>
      <c r="AF267" s="217">
        <v>0</v>
      </c>
      <c r="AG267" s="217"/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">
      <c r="A268" s="218"/>
      <c r="B268" s="228"/>
      <c r="C268" s="252" t="s">
        <v>282</v>
      </c>
      <c r="D268" s="231"/>
      <c r="E268" s="236">
        <v>5.6</v>
      </c>
      <c r="F268" s="241"/>
      <c r="G268" s="241"/>
      <c r="H268" s="241"/>
      <c r="I268" s="241"/>
      <c r="J268" s="241"/>
      <c r="K268" s="241"/>
      <c r="L268" s="241"/>
      <c r="M268" s="241"/>
      <c r="N268" s="241"/>
      <c r="O268" s="241"/>
      <c r="P268" s="241"/>
      <c r="Q268" s="241"/>
      <c r="R268" s="241"/>
      <c r="S268" s="241"/>
      <c r="T268" s="242"/>
      <c r="U268" s="241"/>
      <c r="V268" s="217"/>
      <c r="W268" s="217"/>
      <c r="X268" s="217"/>
      <c r="Y268" s="217"/>
      <c r="Z268" s="217"/>
      <c r="AA268" s="217"/>
      <c r="AB268" s="217"/>
      <c r="AC268" s="217"/>
      <c r="AD268" s="217"/>
      <c r="AE268" s="217" t="s">
        <v>130</v>
      </c>
      <c r="AF268" s="217">
        <v>0</v>
      </c>
      <c r="AG268" s="217"/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1" x14ac:dyDescent="0.2">
      <c r="A269" s="218"/>
      <c r="B269" s="228"/>
      <c r="C269" s="252" t="s">
        <v>284</v>
      </c>
      <c r="D269" s="231"/>
      <c r="E269" s="236">
        <v>5.6</v>
      </c>
      <c r="F269" s="241"/>
      <c r="G269" s="241"/>
      <c r="H269" s="241"/>
      <c r="I269" s="241"/>
      <c r="J269" s="241"/>
      <c r="K269" s="241"/>
      <c r="L269" s="241"/>
      <c r="M269" s="241"/>
      <c r="N269" s="241"/>
      <c r="O269" s="241"/>
      <c r="P269" s="241"/>
      <c r="Q269" s="241"/>
      <c r="R269" s="241"/>
      <c r="S269" s="241"/>
      <c r="T269" s="242"/>
      <c r="U269" s="241"/>
      <c r="V269" s="217"/>
      <c r="W269" s="217"/>
      <c r="X269" s="217"/>
      <c r="Y269" s="217"/>
      <c r="Z269" s="217"/>
      <c r="AA269" s="217"/>
      <c r="AB269" s="217"/>
      <c r="AC269" s="217"/>
      <c r="AD269" s="217"/>
      <c r="AE269" s="217" t="s">
        <v>130</v>
      </c>
      <c r="AF269" s="217">
        <v>0</v>
      </c>
      <c r="AG269" s="217"/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">
      <c r="A270" s="218"/>
      <c r="B270" s="228"/>
      <c r="C270" s="252" t="s">
        <v>285</v>
      </c>
      <c r="D270" s="231"/>
      <c r="E270" s="236">
        <v>5.6</v>
      </c>
      <c r="F270" s="241"/>
      <c r="G270" s="241"/>
      <c r="H270" s="241"/>
      <c r="I270" s="241"/>
      <c r="J270" s="241"/>
      <c r="K270" s="241"/>
      <c r="L270" s="241"/>
      <c r="M270" s="241"/>
      <c r="N270" s="241"/>
      <c r="O270" s="241"/>
      <c r="P270" s="241"/>
      <c r="Q270" s="241"/>
      <c r="R270" s="241"/>
      <c r="S270" s="241"/>
      <c r="T270" s="242"/>
      <c r="U270" s="241"/>
      <c r="V270" s="217"/>
      <c r="W270" s="217"/>
      <c r="X270" s="217"/>
      <c r="Y270" s="217"/>
      <c r="Z270" s="217"/>
      <c r="AA270" s="217"/>
      <c r="AB270" s="217"/>
      <c r="AC270" s="217"/>
      <c r="AD270" s="217"/>
      <c r="AE270" s="217" t="s">
        <v>130</v>
      </c>
      <c r="AF270" s="217">
        <v>0</v>
      </c>
      <c r="AG270" s="217"/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1" x14ac:dyDescent="0.2">
      <c r="A271" s="218"/>
      <c r="B271" s="228"/>
      <c r="C271" s="252" t="s">
        <v>286</v>
      </c>
      <c r="D271" s="231"/>
      <c r="E271" s="236">
        <v>5.6</v>
      </c>
      <c r="F271" s="241"/>
      <c r="G271" s="241"/>
      <c r="H271" s="241"/>
      <c r="I271" s="241"/>
      <c r="J271" s="241"/>
      <c r="K271" s="241"/>
      <c r="L271" s="241"/>
      <c r="M271" s="241"/>
      <c r="N271" s="241"/>
      <c r="O271" s="241"/>
      <c r="P271" s="241"/>
      <c r="Q271" s="241"/>
      <c r="R271" s="241"/>
      <c r="S271" s="241"/>
      <c r="T271" s="242"/>
      <c r="U271" s="241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 t="s">
        <v>130</v>
      </c>
      <c r="AF271" s="217">
        <v>0</v>
      </c>
      <c r="AG271" s="217"/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ht="33.75" outlineLevel="1" x14ac:dyDescent="0.2">
      <c r="A272" s="218">
        <v>43</v>
      </c>
      <c r="B272" s="228" t="s">
        <v>317</v>
      </c>
      <c r="C272" s="251" t="s">
        <v>318</v>
      </c>
      <c r="D272" s="230" t="s">
        <v>127</v>
      </c>
      <c r="E272" s="235">
        <v>36.119999999999997</v>
      </c>
      <c r="F272" s="241">
        <v>66.13</v>
      </c>
      <c r="G272" s="241">
        <v>2388.62</v>
      </c>
      <c r="H272" s="241">
        <v>0</v>
      </c>
      <c r="I272" s="241">
        <f>ROUND(E272*H272,2)</f>
        <v>0</v>
      </c>
      <c r="J272" s="241">
        <v>66.13</v>
      </c>
      <c r="K272" s="241">
        <f>ROUND(E272*J272,2)</f>
        <v>2388.62</v>
      </c>
      <c r="L272" s="241">
        <v>21</v>
      </c>
      <c r="M272" s="241">
        <f>G272*(1+L272/100)</f>
        <v>2890.2302</v>
      </c>
      <c r="N272" s="241">
        <v>1.4420000000000001E-2</v>
      </c>
      <c r="O272" s="241">
        <f>ROUND(E272*N272,2)</f>
        <v>0.52</v>
      </c>
      <c r="P272" s="241">
        <v>0</v>
      </c>
      <c r="Q272" s="241">
        <f>ROUND(E272*P272,2)</f>
        <v>0</v>
      </c>
      <c r="R272" s="241"/>
      <c r="S272" s="241"/>
      <c r="T272" s="242">
        <v>0</v>
      </c>
      <c r="U272" s="241">
        <f>ROUND(E272*T272,2)</f>
        <v>0</v>
      </c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 t="s">
        <v>259</v>
      </c>
      <c r="AF272" s="217"/>
      <c r="AG272" s="217"/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">
      <c r="A273" s="218"/>
      <c r="B273" s="228"/>
      <c r="C273" s="252" t="s">
        <v>319</v>
      </c>
      <c r="D273" s="231"/>
      <c r="E273" s="236"/>
      <c r="F273" s="241"/>
      <c r="G273" s="241"/>
      <c r="H273" s="241"/>
      <c r="I273" s="241"/>
      <c r="J273" s="241"/>
      <c r="K273" s="241"/>
      <c r="L273" s="241"/>
      <c r="M273" s="241"/>
      <c r="N273" s="241"/>
      <c r="O273" s="241"/>
      <c r="P273" s="241"/>
      <c r="Q273" s="241"/>
      <c r="R273" s="241"/>
      <c r="S273" s="241"/>
      <c r="T273" s="242"/>
      <c r="U273" s="241"/>
      <c r="V273" s="217"/>
      <c r="W273" s="217"/>
      <c r="X273" s="217"/>
      <c r="Y273" s="217"/>
      <c r="Z273" s="217"/>
      <c r="AA273" s="217"/>
      <c r="AB273" s="217"/>
      <c r="AC273" s="217"/>
      <c r="AD273" s="217"/>
      <c r="AE273" s="217" t="s">
        <v>130</v>
      </c>
      <c r="AF273" s="217">
        <v>0</v>
      </c>
      <c r="AG273" s="217"/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 x14ac:dyDescent="0.2">
      <c r="A274" s="218"/>
      <c r="B274" s="228"/>
      <c r="C274" s="252" t="s">
        <v>161</v>
      </c>
      <c r="D274" s="231"/>
      <c r="E274" s="236">
        <v>36.119999999999997</v>
      </c>
      <c r="F274" s="241"/>
      <c r="G274" s="241"/>
      <c r="H274" s="241"/>
      <c r="I274" s="241"/>
      <c r="J274" s="241"/>
      <c r="K274" s="241"/>
      <c r="L274" s="241"/>
      <c r="M274" s="241"/>
      <c r="N274" s="241"/>
      <c r="O274" s="241"/>
      <c r="P274" s="241"/>
      <c r="Q274" s="241"/>
      <c r="R274" s="241"/>
      <c r="S274" s="241"/>
      <c r="T274" s="242"/>
      <c r="U274" s="241"/>
      <c r="V274" s="217"/>
      <c r="W274" s="217"/>
      <c r="X274" s="217"/>
      <c r="Y274" s="217"/>
      <c r="Z274" s="217"/>
      <c r="AA274" s="217"/>
      <c r="AB274" s="217"/>
      <c r="AC274" s="217"/>
      <c r="AD274" s="217"/>
      <c r="AE274" s="217" t="s">
        <v>130</v>
      </c>
      <c r="AF274" s="217">
        <v>0</v>
      </c>
      <c r="AG274" s="217"/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ht="33.75" outlineLevel="1" x14ac:dyDescent="0.2">
      <c r="A275" s="218">
        <v>44</v>
      </c>
      <c r="B275" s="228" t="s">
        <v>320</v>
      </c>
      <c r="C275" s="251" t="s">
        <v>321</v>
      </c>
      <c r="D275" s="230" t="s">
        <v>127</v>
      </c>
      <c r="E275" s="235">
        <v>36.119999999999997</v>
      </c>
      <c r="F275" s="241">
        <v>34.68</v>
      </c>
      <c r="G275" s="241">
        <v>1252.6400000000001</v>
      </c>
      <c r="H275" s="241">
        <v>0</v>
      </c>
      <c r="I275" s="241">
        <f>ROUND(E275*H275,2)</f>
        <v>0</v>
      </c>
      <c r="J275" s="241">
        <v>34.68</v>
      </c>
      <c r="K275" s="241">
        <f>ROUND(E275*J275,2)</f>
        <v>1252.6400000000001</v>
      </c>
      <c r="L275" s="241">
        <v>21</v>
      </c>
      <c r="M275" s="241">
        <f>G275*(1+L275/100)</f>
        <v>1515.6944000000001</v>
      </c>
      <c r="N275" s="241">
        <v>1.6000000000000001E-4</v>
      </c>
      <c r="O275" s="241">
        <f>ROUND(E275*N275,2)</f>
        <v>0.01</v>
      </c>
      <c r="P275" s="241">
        <v>0.04</v>
      </c>
      <c r="Q275" s="241">
        <f>ROUND(E275*P275,2)</f>
        <v>1.44</v>
      </c>
      <c r="R275" s="241"/>
      <c r="S275" s="241"/>
      <c r="T275" s="242">
        <v>0</v>
      </c>
      <c r="U275" s="241">
        <f>ROUND(E275*T275,2)</f>
        <v>0</v>
      </c>
      <c r="V275" s="217"/>
      <c r="W275" s="217"/>
      <c r="X275" s="217"/>
      <c r="Y275" s="217"/>
      <c r="Z275" s="217"/>
      <c r="AA275" s="217"/>
      <c r="AB275" s="217"/>
      <c r="AC275" s="217"/>
      <c r="AD275" s="217"/>
      <c r="AE275" s="217" t="s">
        <v>259</v>
      </c>
      <c r="AF275" s="217"/>
      <c r="AG275" s="217"/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ht="22.5" outlineLevel="1" x14ac:dyDescent="0.2">
      <c r="A276" s="218"/>
      <c r="B276" s="228"/>
      <c r="C276" s="252" t="s">
        <v>322</v>
      </c>
      <c r="D276" s="231"/>
      <c r="E276" s="236"/>
      <c r="F276" s="241"/>
      <c r="G276" s="241"/>
      <c r="H276" s="241"/>
      <c r="I276" s="241"/>
      <c r="J276" s="241"/>
      <c r="K276" s="241"/>
      <c r="L276" s="241"/>
      <c r="M276" s="241"/>
      <c r="N276" s="241"/>
      <c r="O276" s="241"/>
      <c r="P276" s="241"/>
      <c r="Q276" s="241"/>
      <c r="R276" s="241"/>
      <c r="S276" s="241"/>
      <c r="T276" s="242"/>
      <c r="U276" s="241"/>
      <c r="V276" s="217"/>
      <c r="W276" s="217"/>
      <c r="X276" s="217"/>
      <c r="Y276" s="217"/>
      <c r="Z276" s="217"/>
      <c r="AA276" s="217"/>
      <c r="AB276" s="217"/>
      <c r="AC276" s="217"/>
      <c r="AD276" s="217"/>
      <c r="AE276" s="217" t="s">
        <v>130</v>
      </c>
      <c r="AF276" s="217">
        <v>0</v>
      </c>
      <c r="AG276" s="217"/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1" x14ac:dyDescent="0.2">
      <c r="A277" s="218"/>
      <c r="B277" s="228"/>
      <c r="C277" s="252" t="s">
        <v>161</v>
      </c>
      <c r="D277" s="231"/>
      <c r="E277" s="236">
        <v>36.119999999999997</v>
      </c>
      <c r="F277" s="241"/>
      <c r="G277" s="241"/>
      <c r="H277" s="241"/>
      <c r="I277" s="241"/>
      <c r="J277" s="241"/>
      <c r="K277" s="241"/>
      <c r="L277" s="241"/>
      <c r="M277" s="241"/>
      <c r="N277" s="241"/>
      <c r="O277" s="241"/>
      <c r="P277" s="241"/>
      <c r="Q277" s="241"/>
      <c r="R277" s="241"/>
      <c r="S277" s="241"/>
      <c r="T277" s="242"/>
      <c r="U277" s="241"/>
      <c r="V277" s="217"/>
      <c r="W277" s="217"/>
      <c r="X277" s="217"/>
      <c r="Y277" s="217"/>
      <c r="Z277" s="217"/>
      <c r="AA277" s="217"/>
      <c r="AB277" s="217"/>
      <c r="AC277" s="217"/>
      <c r="AD277" s="217"/>
      <c r="AE277" s="217" t="s">
        <v>130</v>
      </c>
      <c r="AF277" s="217">
        <v>0</v>
      </c>
      <c r="AG277" s="217"/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ht="22.5" outlineLevel="1" x14ac:dyDescent="0.2">
      <c r="A278" s="218">
        <v>45</v>
      </c>
      <c r="B278" s="228" t="s">
        <v>323</v>
      </c>
      <c r="C278" s="251" t="s">
        <v>324</v>
      </c>
      <c r="D278" s="230" t="s">
        <v>199</v>
      </c>
      <c r="E278" s="235">
        <v>0.95357000000000003</v>
      </c>
      <c r="F278" s="241">
        <v>79.31</v>
      </c>
      <c r="G278" s="241">
        <v>75.63</v>
      </c>
      <c r="H278" s="241">
        <v>0</v>
      </c>
      <c r="I278" s="241">
        <f>ROUND(E278*H278,2)</f>
        <v>0</v>
      </c>
      <c r="J278" s="241">
        <v>79.31</v>
      </c>
      <c r="K278" s="241">
        <f>ROUND(E278*J278,2)</f>
        <v>75.63</v>
      </c>
      <c r="L278" s="241">
        <v>21</v>
      </c>
      <c r="M278" s="241">
        <f>G278*(1+L278/100)</f>
        <v>91.512299999999996</v>
      </c>
      <c r="N278" s="241">
        <v>3.1099999999999999E-3</v>
      </c>
      <c r="O278" s="241">
        <f>ROUND(E278*N278,2)</f>
        <v>0</v>
      </c>
      <c r="P278" s="241">
        <v>0</v>
      </c>
      <c r="Q278" s="241">
        <f>ROUND(E278*P278,2)</f>
        <v>0</v>
      </c>
      <c r="R278" s="241"/>
      <c r="S278" s="241"/>
      <c r="T278" s="242">
        <v>0</v>
      </c>
      <c r="U278" s="241">
        <f>ROUND(E278*T278,2)</f>
        <v>0</v>
      </c>
      <c r="V278" s="217"/>
      <c r="W278" s="217"/>
      <c r="X278" s="217"/>
      <c r="Y278" s="217"/>
      <c r="Z278" s="217"/>
      <c r="AA278" s="217"/>
      <c r="AB278" s="217"/>
      <c r="AC278" s="217"/>
      <c r="AD278" s="217"/>
      <c r="AE278" s="217" t="s">
        <v>259</v>
      </c>
      <c r="AF278" s="217"/>
      <c r="AG278" s="217"/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">
      <c r="A279" s="218"/>
      <c r="B279" s="228"/>
      <c r="C279" s="252" t="s">
        <v>319</v>
      </c>
      <c r="D279" s="231"/>
      <c r="E279" s="236"/>
      <c r="F279" s="241"/>
      <c r="G279" s="241"/>
      <c r="H279" s="241"/>
      <c r="I279" s="241"/>
      <c r="J279" s="241"/>
      <c r="K279" s="241"/>
      <c r="L279" s="241"/>
      <c r="M279" s="241"/>
      <c r="N279" s="241"/>
      <c r="O279" s="241"/>
      <c r="P279" s="241"/>
      <c r="Q279" s="241"/>
      <c r="R279" s="241"/>
      <c r="S279" s="241"/>
      <c r="T279" s="242"/>
      <c r="U279" s="241"/>
      <c r="V279" s="217"/>
      <c r="W279" s="217"/>
      <c r="X279" s="217"/>
      <c r="Y279" s="217"/>
      <c r="Z279" s="217"/>
      <c r="AA279" s="217"/>
      <c r="AB279" s="217"/>
      <c r="AC279" s="217"/>
      <c r="AD279" s="217"/>
      <c r="AE279" s="217" t="s">
        <v>130</v>
      </c>
      <c r="AF279" s="217">
        <v>0</v>
      </c>
      <c r="AG279" s="217"/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 x14ac:dyDescent="0.2">
      <c r="A280" s="218"/>
      <c r="B280" s="228"/>
      <c r="C280" s="252" t="s">
        <v>325</v>
      </c>
      <c r="D280" s="231"/>
      <c r="E280" s="236">
        <v>0.95357000000000003</v>
      </c>
      <c r="F280" s="241"/>
      <c r="G280" s="241"/>
      <c r="H280" s="241"/>
      <c r="I280" s="241"/>
      <c r="J280" s="241"/>
      <c r="K280" s="241"/>
      <c r="L280" s="241"/>
      <c r="M280" s="241"/>
      <c r="N280" s="241"/>
      <c r="O280" s="241"/>
      <c r="P280" s="241"/>
      <c r="Q280" s="241"/>
      <c r="R280" s="241"/>
      <c r="S280" s="241"/>
      <c r="T280" s="242"/>
      <c r="U280" s="241"/>
      <c r="V280" s="217"/>
      <c r="W280" s="217"/>
      <c r="X280" s="217"/>
      <c r="Y280" s="217"/>
      <c r="Z280" s="217"/>
      <c r="AA280" s="217"/>
      <c r="AB280" s="217"/>
      <c r="AC280" s="217"/>
      <c r="AD280" s="217"/>
      <c r="AE280" s="217" t="s">
        <v>130</v>
      </c>
      <c r="AF280" s="217">
        <v>0</v>
      </c>
      <c r="AG280" s="217"/>
      <c r="AH280" s="217"/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ht="22.5" outlineLevel="1" x14ac:dyDescent="0.2">
      <c r="A281" s="218">
        <v>46</v>
      </c>
      <c r="B281" s="228" t="s">
        <v>326</v>
      </c>
      <c r="C281" s="251" t="s">
        <v>327</v>
      </c>
      <c r="D281" s="230" t="s">
        <v>271</v>
      </c>
      <c r="E281" s="235">
        <v>8.5</v>
      </c>
      <c r="F281" s="241">
        <v>1183</v>
      </c>
      <c r="G281" s="241">
        <v>10055.5</v>
      </c>
      <c r="H281" s="241">
        <v>0</v>
      </c>
      <c r="I281" s="241">
        <f>ROUND(E281*H281,2)</f>
        <v>0</v>
      </c>
      <c r="J281" s="241">
        <v>1183</v>
      </c>
      <c r="K281" s="241">
        <f>ROUND(E281*J281,2)</f>
        <v>10055.5</v>
      </c>
      <c r="L281" s="241">
        <v>21</v>
      </c>
      <c r="M281" s="241">
        <f>G281*(1+L281/100)</f>
        <v>12167.154999999999</v>
      </c>
      <c r="N281" s="241">
        <v>3.9690000000000003E-2</v>
      </c>
      <c r="O281" s="241">
        <f>ROUND(E281*N281,2)</f>
        <v>0.34</v>
      </c>
      <c r="P281" s="241">
        <v>0</v>
      </c>
      <c r="Q281" s="241">
        <f>ROUND(E281*P281,2)</f>
        <v>0</v>
      </c>
      <c r="R281" s="241"/>
      <c r="S281" s="241"/>
      <c r="T281" s="242">
        <v>0</v>
      </c>
      <c r="U281" s="241">
        <f>ROUND(E281*T281,2)</f>
        <v>0</v>
      </c>
      <c r="V281" s="217"/>
      <c r="W281" s="217"/>
      <c r="X281" s="217"/>
      <c r="Y281" s="217"/>
      <c r="Z281" s="217"/>
      <c r="AA281" s="217"/>
      <c r="AB281" s="217"/>
      <c r="AC281" s="217"/>
      <c r="AD281" s="217"/>
      <c r="AE281" s="217" t="s">
        <v>259</v>
      </c>
      <c r="AF281" s="217"/>
      <c r="AG281" s="217"/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ht="22.5" outlineLevel="1" x14ac:dyDescent="0.2">
      <c r="A282" s="218"/>
      <c r="B282" s="228"/>
      <c r="C282" s="252" t="s">
        <v>328</v>
      </c>
      <c r="D282" s="231"/>
      <c r="E282" s="236"/>
      <c r="F282" s="241"/>
      <c r="G282" s="241"/>
      <c r="H282" s="241"/>
      <c r="I282" s="241"/>
      <c r="J282" s="241"/>
      <c r="K282" s="241"/>
      <c r="L282" s="241"/>
      <c r="M282" s="241"/>
      <c r="N282" s="241"/>
      <c r="O282" s="241"/>
      <c r="P282" s="241"/>
      <c r="Q282" s="241"/>
      <c r="R282" s="241"/>
      <c r="S282" s="241"/>
      <c r="T282" s="242"/>
      <c r="U282" s="241"/>
      <c r="V282" s="217"/>
      <c r="W282" s="217"/>
      <c r="X282" s="217"/>
      <c r="Y282" s="217"/>
      <c r="Z282" s="217"/>
      <c r="AA282" s="217"/>
      <c r="AB282" s="217"/>
      <c r="AC282" s="217"/>
      <c r="AD282" s="217"/>
      <c r="AE282" s="217" t="s">
        <v>130</v>
      </c>
      <c r="AF282" s="217">
        <v>0</v>
      </c>
      <c r="AG282" s="217"/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ht="22.5" outlineLevel="1" x14ac:dyDescent="0.2">
      <c r="A283" s="218"/>
      <c r="B283" s="228"/>
      <c r="C283" s="252" t="s">
        <v>329</v>
      </c>
      <c r="D283" s="231"/>
      <c r="E283" s="236"/>
      <c r="F283" s="241"/>
      <c r="G283" s="241"/>
      <c r="H283" s="241"/>
      <c r="I283" s="241"/>
      <c r="J283" s="241"/>
      <c r="K283" s="241"/>
      <c r="L283" s="241"/>
      <c r="M283" s="241"/>
      <c r="N283" s="241"/>
      <c r="O283" s="241"/>
      <c r="P283" s="241"/>
      <c r="Q283" s="241"/>
      <c r="R283" s="241"/>
      <c r="S283" s="241"/>
      <c r="T283" s="242"/>
      <c r="U283" s="241"/>
      <c r="V283" s="217"/>
      <c r="W283" s="217"/>
      <c r="X283" s="217"/>
      <c r="Y283" s="217"/>
      <c r="Z283" s="217"/>
      <c r="AA283" s="217"/>
      <c r="AB283" s="217"/>
      <c r="AC283" s="217"/>
      <c r="AD283" s="217"/>
      <c r="AE283" s="217" t="s">
        <v>130</v>
      </c>
      <c r="AF283" s="217">
        <v>0</v>
      </c>
      <c r="AG283" s="217"/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1" x14ac:dyDescent="0.2">
      <c r="A284" s="218"/>
      <c r="B284" s="228"/>
      <c r="C284" s="252" t="s">
        <v>330</v>
      </c>
      <c r="D284" s="231"/>
      <c r="E284" s="236"/>
      <c r="F284" s="241"/>
      <c r="G284" s="241"/>
      <c r="H284" s="241"/>
      <c r="I284" s="241"/>
      <c r="J284" s="241"/>
      <c r="K284" s="241"/>
      <c r="L284" s="241"/>
      <c r="M284" s="241"/>
      <c r="N284" s="241"/>
      <c r="O284" s="241"/>
      <c r="P284" s="241"/>
      <c r="Q284" s="241"/>
      <c r="R284" s="241"/>
      <c r="S284" s="241"/>
      <c r="T284" s="242"/>
      <c r="U284" s="241"/>
      <c r="V284" s="217"/>
      <c r="W284" s="217"/>
      <c r="X284" s="217"/>
      <c r="Y284" s="217"/>
      <c r="Z284" s="217"/>
      <c r="AA284" s="217"/>
      <c r="AB284" s="217"/>
      <c r="AC284" s="217"/>
      <c r="AD284" s="217"/>
      <c r="AE284" s="217" t="s">
        <v>130</v>
      </c>
      <c r="AF284" s="217">
        <v>0</v>
      </c>
      <c r="AG284" s="217"/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ht="22.5" outlineLevel="1" x14ac:dyDescent="0.2">
      <c r="A285" s="218"/>
      <c r="B285" s="228"/>
      <c r="C285" s="252" t="s">
        <v>331</v>
      </c>
      <c r="D285" s="231"/>
      <c r="E285" s="236"/>
      <c r="F285" s="241"/>
      <c r="G285" s="241"/>
      <c r="H285" s="241"/>
      <c r="I285" s="241"/>
      <c r="J285" s="241"/>
      <c r="K285" s="241"/>
      <c r="L285" s="241"/>
      <c r="M285" s="241"/>
      <c r="N285" s="241"/>
      <c r="O285" s="241"/>
      <c r="P285" s="241"/>
      <c r="Q285" s="241"/>
      <c r="R285" s="241"/>
      <c r="S285" s="241"/>
      <c r="T285" s="242"/>
      <c r="U285" s="241"/>
      <c r="V285" s="217"/>
      <c r="W285" s="217"/>
      <c r="X285" s="217"/>
      <c r="Y285" s="217"/>
      <c r="Z285" s="217"/>
      <c r="AA285" s="217"/>
      <c r="AB285" s="217"/>
      <c r="AC285" s="217"/>
      <c r="AD285" s="217"/>
      <c r="AE285" s="217" t="s">
        <v>130</v>
      </c>
      <c r="AF285" s="217">
        <v>0</v>
      </c>
      <c r="AG285" s="217"/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ht="22.5" outlineLevel="1" x14ac:dyDescent="0.2">
      <c r="A286" s="218"/>
      <c r="B286" s="228"/>
      <c r="C286" s="252" t="s">
        <v>332</v>
      </c>
      <c r="D286" s="231"/>
      <c r="E286" s="236"/>
      <c r="F286" s="241"/>
      <c r="G286" s="241"/>
      <c r="H286" s="241"/>
      <c r="I286" s="241"/>
      <c r="J286" s="241"/>
      <c r="K286" s="241"/>
      <c r="L286" s="241"/>
      <c r="M286" s="241"/>
      <c r="N286" s="241"/>
      <c r="O286" s="241"/>
      <c r="P286" s="241"/>
      <c r="Q286" s="241"/>
      <c r="R286" s="241"/>
      <c r="S286" s="241"/>
      <c r="T286" s="242"/>
      <c r="U286" s="241"/>
      <c r="V286" s="217"/>
      <c r="W286" s="217"/>
      <c r="X286" s="217"/>
      <c r="Y286" s="217"/>
      <c r="Z286" s="217"/>
      <c r="AA286" s="217"/>
      <c r="AB286" s="217"/>
      <c r="AC286" s="217"/>
      <c r="AD286" s="217"/>
      <c r="AE286" s="217" t="s">
        <v>130</v>
      </c>
      <c r="AF286" s="217">
        <v>0</v>
      </c>
      <c r="AG286" s="217"/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ht="22.5" outlineLevel="1" x14ac:dyDescent="0.2">
      <c r="A287" s="218"/>
      <c r="B287" s="228"/>
      <c r="C287" s="252" t="s">
        <v>272</v>
      </c>
      <c r="D287" s="231"/>
      <c r="E287" s="236"/>
      <c r="F287" s="241"/>
      <c r="G287" s="241"/>
      <c r="H287" s="241"/>
      <c r="I287" s="241"/>
      <c r="J287" s="241"/>
      <c r="K287" s="241"/>
      <c r="L287" s="241"/>
      <c r="M287" s="241"/>
      <c r="N287" s="241"/>
      <c r="O287" s="241"/>
      <c r="P287" s="241"/>
      <c r="Q287" s="241"/>
      <c r="R287" s="241"/>
      <c r="S287" s="241"/>
      <c r="T287" s="242"/>
      <c r="U287" s="241"/>
      <c r="V287" s="217"/>
      <c r="W287" s="217"/>
      <c r="X287" s="217"/>
      <c r="Y287" s="217"/>
      <c r="Z287" s="217"/>
      <c r="AA287" s="217"/>
      <c r="AB287" s="217"/>
      <c r="AC287" s="217"/>
      <c r="AD287" s="217"/>
      <c r="AE287" s="217" t="s">
        <v>130</v>
      </c>
      <c r="AF287" s="217">
        <v>0</v>
      </c>
      <c r="AG287" s="217"/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1" x14ac:dyDescent="0.2">
      <c r="A288" s="218"/>
      <c r="B288" s="228"/>
      <c r="C288" s="252" t="s">
        <v>274</v>
      </c>
      <c r="D288" s="231"/>
      <c r="E288" s="236"/>
      <c r="F288" s="241"/>
      <c r="G288" s="241"/>
      <c r="H288" s="241"/>
      <c r="I288" s="241"/>
      <c r="J288" s="241"/>
      <c r="K288" s="241"/>
      <c r="L288" s="241"/>
      <c r="M288" s="241"/>
      <c r="N288" s="241"/>
      <c r="O288" s="241"/>
      <c r="P288" s="241"/>
      <c r="Q288" s="241"/>
      <c r="R288" s="241"/>
      <c r="S288" s="241"/>
      <c r="T288" s="242"/>
      <c r="U288" s="241"/>
      <c r="V288" s="217"/>
      <c r="W288" s="217"/>
      <c r="X288" s="217"/>
      <c r="Y288" s="217"/>
      <c r="Z288" s="217"/>
      <c r="AA288" s="217"/>
      <c r="AB288" s="217"/>
      <c r="AC288" s="217"/>
      <c r="AD288" s="217"/>
      <c r="AE288" s="217" t="s">
        <v>130</v>
      </c>
      <c r="AF288" s="217">
        <v>0</v>
      </c>
      <c r="AG288" s="217"/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1" x14ac:dyDescent="0.2">
      <c r="A289" s="218"/>
      <c r="B289" s="228"/>
      <c r="C289" s="252" t="s">
        <v>275</v>
      </c>
      <c r="D289" s="231"/>
      <c r="E289" s="236">
        <v>2.5</v>
      </c>
      <c r="F289" s="241"/>
      <c r="G289" s="241"/>
      <c r="H289" s="241"/>
      <c r="I289" s="241"/>
      <c r="J289" s="241"/>
      <c r="K289" s="241"/>
      <c r="L289" s="241"/>
      <c r="M289" s="241"/>
      <c r="N289" s="241"/>
      <c r="O289" s="241"/>
      <c r="P289" s="241"/>
      <c r="Q289" s="241"/>
      <c r="R289" s="241"/>
      <c r="S289" s="241"/>
      <c r="T289" s="242"/>
      <c r="U289" s="241"/>
      <c r="V289" s="217"/>
      <c r="W289" s="217"/>
      <c r="X289" s="217"/>
      <c r="Y289" s="217"/>
      <c r="Z289" s="217"/>
      <c r="AA289" s="217"/>
      <c r="AB289" s="217"/>
      <c r="AC289" s="217"/>
      <c r="AD289" s="217"/>
      <c r="AE289" s="217" t="s">
        <v>130</v>
      </c>
      <c r="AF289" s="217">
        <v>0</v>
      </c>
      <c r="AG289" s="217"/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1" x14ac:dyDescent="0.2">
      <c r="A290" s="218"/>
      <c r="B290" s="228"/>
      <c r="C290" s="252" t="s">
        <v>277</v>
      </c>
      <c r="D290" s="231"/>
      <c r="E290" s="236">
        <v>4</v>
      </c>
      <c r="F290" s="241"/>
      <c r="G290" s="241"/>
      <c r="H290" s="241"/>
      <c r="I290" s="241"/>
      <c r="J290" s="241"/>
      <c r="K290" s="241"/>
      <c r="L290" s="241"/>
      <c r="M290" s="241"/>
      <c r="N290" s="241"/>
      <c r="O290" s="241"/>
      <c r="P290" s="241"/>
      <c r="Q290" s="241"/>
      <c r="R290" s="241"/>
      <c r="S290" s="241"/>
      <c r="T290" s="242"/>
      <c r="U290" s="241"/>
      <c r="V290" s="217"/>
      <c r="W290" s="217"/>
      <c r="X290" s="217"/>
      <c r="Y290" s="217"/>
      <c r="Z290" s="217"/>
      <c r="AA290" s="217"/>
      <c r="AB290" s="217"/>
      <c r="AC290" s="217"/>
      <c r="AD290" s="217"/>
      <c r="AE290" s="217" t="s">
        <v>130</v>
      </c>
      <c r="AF290" s="217">
        <v>0</v>
      </c>
      <c r="AG290" s="217"/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1" x14ac:dyDescent="0.2">
      <c r="A291" s="218"/>
      <c r="B291" s="228"/>
      <c r="C291" s="252" t="s">
        <v>278</v>
      </c>
      <c r="D291" s="231"/>
      <c r="E291" s="236">
        <v>2</v>
      </c>
      <c r="F291" s="241"/>
      <c r="G291" s="241"/>
      <c r="H291" s="241"/>
      <c r="I291" s="241"/>
      <c r="J291" s="241"/>
      <c r="K291" s="241"/>
      <c r="L291" s="241"/>
      <c r="M291" s="241"/>
      <c r="N291" s="241"/>
      <c r="O291" s="241"/>
      <c r="P291" s="241"/>
      <c r="Q291" s="241"/>
      <c r="R291" s="241"/>
      <c r="S291" s="241"/>
      <c r="T291" s="242"/>
      <c r="U291" s="241"/>
      <c r="V291" s="217"/>
      <c r="W291" s="217"/>
      <c r="X291" s="217"/>
      <c r="Y291" s="217"/>
      <c r="Z291" s="217"/>
      <c r="AA291" s="217"/>
      <c r="AB291" s="217"/>
      <c r="AC291" s="217"/>
      <c r="AD291" s="217"/>
      <c r="AE291" s="217" t="s">
        <v>130</v>
      </c>
      <c r="AF291" s="217">
        <v>0</v>
      </c>
      <c r="AG291" s="217"/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ht="33.75" outlineLevel="1" x14ac:dyDescent="0.2">
      <c r="A292" s="218">
        <v>47</v>
      </c>
      <c r="B292" s="228" t="s">
        <v>333</v>
      </c>
      <c r="C292" s="251" t="s">
        <v>334</v>
      </c>
      <c r="D292" s="230" t="s">
        <v>195</v>
      </c>
      <c r="E292" s="235">
        <v>42</v>
      </c>
      <c r="F292" s="241">
        <v>35.700000000000003</v>
      </c>
      <c r="G292" s="241">
        <v>1499.4</v>
      </c>
      <c r="H292" s="241">
        <v>0</v>
      </c>
      <c r="I292" s="241">
        <f>ROUND(E292*H292,2)</f>
        <v>0</v>
      </c>
      <c r="J292" s="241">
        <v>35.700000000000003</v>
      </c>
      <c r="K292" s="241">
        <f>ROUND(E292*J292,2)</f>
        <v>1499.4</v>
      </c>
      <c r="L292" s="241">
        <v>21</v>
      </c>
      <c r="M292" s="241">
        <f>G292*(1+L292/100)</f>
        <v>1814.2740000000001</v>
      </c>
      <c r="N292" s="241">
        <v>0</v>
      </c>
      <c r="O292" s="241">
        <f>ROUND(E292*N292,2)</f>
        <v>0</v>
      </c>
      <c r="P292" s="241">
        <v>0</v>
      </c>
      <c r="Q292" s="241">
        <f>ROUND(E292*P292,2)</f>
        <v>0</v>
      </c>
      <c r="R292" s="241"/>
      <c r="S292" s="241"/>
      <c r="T292" s="242">
        <v>0</v>
      </c>
      <c r="U292" s="241">
        <f>ROUND(E292*T292,2)</f>
        <v>0</v>
      </c>
      <c r="V292" s="217"/>
      <c r="W292" s="217"/>
      <c r="X292" s="217"/>
      <c r="Y292" s="217"/>
      <c r="Z292" s="217"/>
      <c r="AA292" s="217"/>
      <c r="AB292" s="217"/>
      <c r="AC292" s="217"/>
      <c r="AD292" s="217"/>
      <c r="AE292" s="217" t="s">
        <v>259</v>
      </c>
      <c r="AF292" s="217"/>
      <c r="AG292" s="217"/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ht="22.5" outlineLevel="1" x14ac:dyDescent="0.2">
      <c r="A293" s="218"/>
      <c r="B293" s="228"/>
      <c r="C293" s="252" t="s">
        <v>335</v>
      </c>
      <c r="D293" s="231"/>
      <c r="E293" s="236"/>
      <c r="F293" s="241"/>
      <c r="G293" s="241"/>
      <c r="H293" s="241"/>
      <c r="I293" s="241"/>
      <c r="J293" s="241"/>
      <c r="K293" s="241"/>
      <c r="L293" s="241"/>
      <c r="M293" s="241"/>
      <c r="N293" s="241"/>
      <c r="O293" s="241"/>
      <c r="P293" s="241"/>
      <c r="Q293" s="241"/>
      <c r="R293" s="241"/>
      <c r="S293" s="241"/>
      <c r="T293" s="242"/>
      <c r="U293" s="241"/>
      <c r="V293" s="217"/>
      <c r="W293" s="217"/>
      <c r="X293" s="217"/>
      <c r="Y293" s="217"/>
      <c r="Z293" s="217"/>
      <c r="AA293" s="217"/>
      <c r="AB293" s="217"/>
      <c r="AC293" s="217"/>
      <c r="AD293" s="217"/>
      <c r="AE293" s="217" t="s">
        <v>130</v>
      </c>
      <c r="AF293" s="217">
        <v>0</v>
      </c>
      <c r="AG293" s="217"/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ht="45" outlineLevel="1" x14ac:dyDescent="0.2">
      <c r="A294" s="218"/>
      <c r="B294" s="228"/>
      <c r="C294" s="252" t="s">
        <v>336</v>
      </c>
      <c r="D294" s="231"/>
      <c r="E294" s="236">
        <v>42</v>
      </c>
      <c r="F294" s="241"/>
      <c r="G294" s="241"/>
      <c r="H294" s="241"/>
      <c r="I294" s="241"/>
      <c r="J294" s="241"/>
      <c r="K294" s="241"/>
      <c r="L294" s="241"/>
      <c r="M294" s="241"/>
      <c r="N294" s="241"/>
      <c r="O294" s="241"/>
      <c r="P294" s="241"/>
      <c r="Q294" s="241"/>
      <c r="R294" s="241"/>
      <c r="S294" s="241"/>
      <c r="T294" s="242"/>
      <c r="U294" s="241"/>
      <c r="V294" s="217"/>
      <c r="W294" s="217"/>
      <c r="X294" s="217"/>
      <c r="Y294" s="217"/>
      <c r="Z294" s="217"/>
      <c r="AA294" s="217"/>
      <c r="AB294" s="217"/>
      <c r="AC294" s="217"/>
      <c r="AD294" s="217"/>
      <c r="AE294" s="217" t="s">
        <v>130</v>
      </c>
      <c r="AF294" s="217">
        <v>0</v>
      </c>
      <c r="AG294" s="217"/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ht="33.75" outlineLevel="1" x14ac:dyDescent="0.2">
      <c r="A295" s="218">
        <v>48</v>
      </c>
      <c r="B295" s="228" t="s">
        <v>337</v>
      </c>
      <c r="C295" s="251" t="s">
        <v>338</v>
      </c>
      <c r="D295" s="230" t="s">
        <v>127</v>
      </c>
      <c r="E295" s="235">
        <v>42</v>
      </c>
      <c r="F295" s="241">
        <v>60.44</v>
      </c>
      <c r="G295" s="241">
        <v>2538.48</v>
      </c>
      <c r="H295" s="241">
        <v>0</v>
      </c>
      <c r="I295" s="241">
        <f>ROUND(E295*H295,2)</f>
        <v>0</v>
      </c>
      <c r="J295" s="241">
        <v>60.44</v>
      </c>
      <c r="K295" s="241">
        <f>ROUND(E295*J295,2)</f>
        <v>2538.48</v>
      </c>
      <c r="L295" s="241">
        <v>21</v>
      </c>
      <c r="M295" s="241">
        <f>G295*(1+L295/100)</f>
        <v>3071.5607999999997</v>
      </c>
      <c r="N295" s="241">
        <v>0</v>
      </c>
      <c r="O295" s="241">
        <f>ROUND(E295*N295,2)</f>
        <v>0</v>
      </c>
      <c r="P295" s="241">
        <v>0</v>
      </c>
      <c r="Q295" s="241">
        <f>ROUND(E295*P295,2)</f>
        <v>0</v>
      </c>
      <c r="R295" s="241"/>
      <c r="S295" s="241"/>
      <c r="T295" s="242">
        <v>0</v>
      </c>
      <c r="U295" s="241">
        <f>ROUND(E295*T295,2)</f>
        <v>0</v>
      </c>
      <c r="V295" s="217"/>
      <c r="W295" s="217"/>
      <c r="X295" s="217"/>
      <c r="Y295" s="217"/>
      <c r="Z295" s="217"/>
      <c r="AA295" s="217"/>
      <c r="AB295" s="217"/>
      <c r="AC295" s="217"/>
      <c r="AD295" s="217"/>
      <c r="AE295" s="217" t="s">
        <v>259</v>
      </c>
      <c r="AF295" s="217"/>
      <c r="AG295" s="217"/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ht="45" outlineLevel="1" x14ac:dyDescent="0.2">
      <c r="A296" s="218"/>
      <c r="B296" s="228"/>
      <c r="C296" s="252" t="s">
        <v>336</v>
      </c>
      <c r="D296" s="231"/>
      <c r="E296" s="236">
        <v>42</v>
      </c>
      <c r="F296" s="241"/>
      <c r="G296" s="241"/>
      <c r="H296" s="241"/>
      <c r="I296" s="241"/>
      <c r="J296" s="241"/>
      <c r="K296" s="241"/>
      <c r="L296" s="241"/>
      <c r="M296" s="241"/>
      <c r="N296" s="241"/>
      <c r="O296" s="241"/>
      <c r="P296" s="241"/>
      <c r="Q296" s="241"/>
      <c r="R296" s="241"/>
      <c r="S296" s="241"/>
      <c r="T296" s="242"/>
      <c r="U296" s="241"/>
      <c r="V296" s="217"/>
      <c r="W296" s="217"/>
      <c r="X296" s="217"/>
      <c r="Y296" s="217"/>
      <c r="Z296" s="217"/>
      <c r="AA296" s="217"/>
      <c r="AB296" s="217"/>
      <c r="AC296" s="217"/>
      <c r="AD296" s="217"/>
      <c r="AE296" s="217" t="s">
        <v>130</v>
      </c>
      <c r="AF296" s="217">
        <v>0</v>
      </c>
      <c r="AG296" s="217"/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ht="22.5" outlineLevel="1" x14ac:dyDescent="0.2">
      <c r="A297" s="218"/>
      <c r="B297" s="228"/>
      <c r="C297" s="252" t="s">
        <v>339</v>
      </c>
      <c r="D297" s="231"/>
      <c r="E297" s="236"/>
      <c r="F297" s="241"/>
      <c r="G297" s="241"/>
      <c r="H297" s="241"/>
      <c r="I297" s="241"/>
      <c r="J297" s="241"/>
      <c r="K297" s="241"/>
      <c r="L297" s="241"/>
      <c r="M297" s="241"/>
      <c r="N297" s="241"/>
      <c r="O297" s="241"/>
      <c r="P297" s="241"/>
      <c r="Q297" s="241"/>
      <c r="R297" s="241"/>
      <c r="S297" s="241"/>
      <c r="T297" s="242"/>
      <c r="U297" s="241"/>
      <c r="V297" s="217"/>
      <c r="W297" s="217"/>
      <c r="X297" s="217"/>
      <c r="Y297" s="217"/>
      <c r="Z297" s="217"/>
      <c r="AA297" s="217"/>
      <c r="AB297" s="217"/>
      <c r="AC297" s="217"/>
      <c r="AD297" s="217"/>
      <c r="AE297" s="217" t="s">
        <v>130</v>
      </c>
      <c r="AF297" s="217">
        <v>0</v>
      </c>
      <c r="AG297" s="217"/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ht="33.75" outlineLevel="1" x14ac:dyDescent="0.2">
      <c r="A298" s="218">
        <v>49</v>
      </c>
      <c r="B298" s="228" t="s">
        <v>340</v>
      </c>
      <c r="C298" s="251" t="s">
        <v>341</v>
      </c>
      <c r="D298" s="230" t="s">
        <v>127</v>
      </c>
      <c r="E298" s="235">
        <v>42</v>
      </c>
      <c r="F298" s="241">
        <v>21.25</v>
      </c>
      <c r="G298" s="241">
        <v>892.5</v>
      </c>
      <c r="H298" s="241">
        <v>0</v>
      </c>
      <c r="I298" s="241">
        <f>ROUND(E298*H298,2)</f>
        <v>0</v>
      </c>
      <c r="J298" s="241">
        <v>21.25</v>
      </c>
      <c r="K298" s="241">
        <f>ROUND(E298*J298,2)</f>
        <v>892.5</v>
      </c>
      <c r="L298" s="241">
        <v>21</v>
      </c>
      <c r="M298" s="241">
        <f>G298*(1+L298/100)</f>
        <v>1079.925</v>
      </c>
      <c r="N298" s="241">
        <v>0</v>
      </c>
      <c r="O298" s="241">
        <f>ROUND(E298*N298,2)</f>
        <v>0</v>
      </c>
      <c r="P298" s="241">
        <v>0</v>
      </c>
      <c r="Q298" s="241">
        <f>ROUND(E298*P298,2)</f>
        <v>0</v>
      </c>
      <c r="R298" s="241"/>
      <c r="S298" s="241"/>
      <c r="T298" s="242">
        <v>0</v>
      </c>
      <c r="U298" s="241">
        <f>ROUND(E298*T298,2)</f>
        <v>0</v>
      </c>
      <c r="V298" s="217"/>
      <c r="W298" s="217"/>
      <c r="X298" s="217"/>
      <c r="Y298" s="217"/>
      <c r="Z298" s="217"/>
      <c r="AA298" s="217"/>
      <c r="AB298" s="217"/>
      <c r="AC298" s="217"/>
      <c r="AD298" s="217"/>
      <c r="AE298" s="217" t="s">
        <v>259</v>
      </c>
      <c r="AF298" s="217"/>
      <c r="AG298" s="217"/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ht="33.75" outlineLevel="1" x14ac:dyDescent="0.2">
      <c r="A299" s="218"/>
      <c r="B299" s="228"/>
      <c r="C299" s="252" t="s">
        <v>342</v>
      </c>
      <c r="D299" s="231"/>
      <c r="E299" s="236">
        <v>42</v>
      </c>
      <c r="F299" s="241"/>
      <c r="G299" s="241"/>
      <c r="H299" s="241"/>
      <c r="I299" s="241"/>
      <c r="J299" s="241"/>
      <c r="K299" s="241"/>
      <c r="L299" s="241"/>
      <c r="M299" s="241"/>
      <c r="N299" s="241"/>
      <c r="O299" s="241"/>
      <c r="P299" s="241"/>
      <c r="Q299" s="241"/>
      <c r="R299" s="241"/>
      <c r="S299" s="241"/>
      <c r="T299" s="242"/>
      <c r="U299" s="241"/>
      <c r="V299" s="217"/>
      <c r="W299" s="217"/>
      <c r="X299" s="217"/>
      <c r="Y299" s="217"/>
      <c r="Z299" s="217"/>
      <c r="AA299" s="217"/>
      <c r="AB299" s="217"/>
      <c r="AC299" s="217"/>
      <c r="AD299" s="217"/>
      <c r="AE299" s="217" t="s">
        <v>130</v>
      </c>
      <c r="AF299" s="217">
        <v>0</v>
      </c>
      <c r="AG299" s="217"/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outlineLevel="1" x14ac:dyDescent="0.2">
      <c r="A300" s="218">
        <v>50</v>
      </c>
      <c r="B300" s="228" t="s">
        <v>343</v>
      </c>
      <c r="C300" s="251" t="s">
        <v>344</v>
      </c>
      <c r="D300" s="230" t="s">
        <v>199</v>
      </c>
      <c r="E300" s="235">
        <v>0.65849000000000002</v>
      </c>
      <c r="F300" s="241">
        <v>6500</v>
      </c>
      <c r="G300" s="241">
        <v>4280.1899999999996</v>
      </c>
      <c r="H300" s="241">
        <v>6500</v>
      </c>
      <c r="I300" s="241">
        <f>ROUND(E300*H300,2)</f>
        <v>4280.1899999999996</v>
      </c>
      <c r="J300" s="241">
        <v>0</v>
      </c>
      <c r="K300" s="241">
        <f>ROUND(E300*J300,2)</f>
        <v>0</v>
      </c>
      <c r="L300" s="241">
        <v>21</v>
      </c>
      <c r="M300" s="241">
        <f>G300*(1+L300/100)</f>
        <v>5179.0298999999995</v>
      </c>
      <c r="N300" s="241">
        <v>0.55000000000000004</v>
      </c>
      <c r="O300" s="241">
        <f>ROUND(E300*N300,2)</f>
        <v>0.36</v>
      </c>
      <c r="P300" s="241">
        <v>0</v>
      </c>
      <c r="Q300" s="241">
        <f>ROUND(E300*P300,2)</f>
        <v>0</v>
      </c>
      <c r="R300" s="241"/>
      <c r="S300" s="241"/>
      <c r="T300" s="242">
        <v>0</v>
      </c>
      <c r="U300" s="241">
        <f>ROUND(E300*T300,2)</f>
        <v>0</v>
      </c>
      <c r="V300" s="217"/>
      <c r="W300" s="217"/>
      <c r="X300" s="217"/>
      <c r="Y300" s="217"/>
      <c r="Z300" s="217"/>
      <c r="AA300" s="217"/>
      <c r="AB300" s="217"/>
      <c r="AC300" s="217"/>
      <c r="AD300" s="217"/>
      <c r="AE300" s="217" t="s">
        <v>345</v>
      </c>
      <c r="AF300" s="217"/>
      <c r="AG300" s="217"/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1" x14ac:dyDescent="0.2">
      <c r="A301" s="218"/>
      <c r="B301" s="228"/>
      <c r="C301" s="252" t="s">
        <v>346</v>
      </c>
      <c r="D301" s="231"/>
      <c r="E301" s="236"/>
      <c r="F301" s="241"/>
      <c r="G301" s="241"/>
      <c r="H301" s="241"/>
      <c r="I301" s="241"/>
      <c r="J301" s="241"/>
      <c r="K301" s="241"/>
      <c r="L301" s="241"/>
      <c r="M301" s="241"/>
      <c r="N301" s="241"/>
      <c r="O301" s="241"/>
      <c r="P301" s="241"/>
      <c r="Q301" s="241"/>
      <c r="R301" s="241"/>
      <c r="S301" s="241"/>
      <c r="T301" s="242"/>
      <c r="U301" s="241"/>
      <c r="V301" s="217"/>
      <c r="W301" s="217"/>
      <c r="X301" s="217"/>
      <c r="Y301" s="217"/>
      <c r="Z301" s="217"/>
      <c r="AA301" s="217"/>
      <c r="AB301" s="217"/>
      <c r="AC301" s="217"/>
      <c r="AD301" s="217"/>
      <c r="AE301" s="217" t="s">
        <v>130</v>
      </c>
      <c r="AF301" s="217">
        <v>0</v>
      </c>
      <c r="AG301" s="217"/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 x14ac:dyDescent="0.2">
      <c r="A302" s="218"/>
      <c r="B302" s="228"/>
      <c r="C302" s="252" t="s">
        <v>273</v>
      </c>
      <c r="D302" s="231"/>
      <c r="E302" s="236"/>
      <c r="F302" s="241"/>
      <c r="G302" s="241"/>
      <c r="H302" s="241"/>
      <c r="I302" s="241"/>
      <c r="J302" s="241"/>
      <c r="K302" s="241"/>
      <c r="L302" s="241"/>
      <c r="M302" s="241"/>
      <c r="N302" s="241"/>
      <c r="O302" s="241"/>
      <c r="P302" s="241"/>
      <c r="Q302" s="241"/>
      <c r="R302" s="241"/>
      <c r="S302" s="241"/>
      <c r="T302" s="242"/>
      <c r="U302" s="241"/>
      <c r="V302" s="217"/>
      <c r="W302" s="217"/>
      <c r="X302" s="217"/>
      <c r="Y302" s="217"/>
      <c r="Z302" s="217"/>
      <c r="AA302" s="217"/>
      <c r="AB302" s="217"/>
      <c r="AC302" s="217"/>
      <c r="AD302" s="217"/>
      <c r="AE302" s="217" t="s">
        <v>130</v>
      </c>
      <c r="AF302" s="217">
        <v>0</v>
      </c>
      <c r="AG302" s="217"/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1" x14ac:dyDescent="0.2">
      <c r="A303" s="218"/>
      <c r="B303" s="228"/>
      <c r="C303" s="252" t="s">
        <v>274</v>
      </c>
      <c r="D303" s="231"/>
      <c r="E303" s="236"/>
      <c r="F303" s="241"/>
      <c r="G303" s="241"/>
      <c r="H303" s="241"/>
      <c r="I303" s="241"/>
      <c r="J303" s="241"/>
      <c r="K303" s="241"/>
      <c r="L303" s="241"/>
      <c r="M303" s="241"/>
      <c r="N303" s="241"/>
      <c r="O303" s="241"/>
      <c r="P303" s="241"/>
      <c r="Q303" s="241"/>
      <c r="R303" s="241"/>
      <c r="S303" s="241"/>
      <c r="T303" s="242"/>
      <c r="U303" s="241"/>
      <c r="V303" s="217"/>
      <c r="W303" s="217"/>
      <c r="X303" s="217"/>
      <c r="Y303" s="217"/>
      <c r="Z303" s="217"/>
      <c r="AA303" s="217"/>
      <c r="AB303" s="217"/>
      <c r="AC303" s="217"/>
      <c r="AD303" s="217"/>
      <c r="AE303" s="217" t="s">
        <v>130</v>
      </c>
      <c r="AF303" s="217">
        <v>0</v>
      </c>
      <c r="AG303" s="217"/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ht="22.5" outlineLevel="1" x14ac:dyDescent="0.2">
      <c r="A304" s="218"/>
      <c r="B304" s="228"/>
      <c r="C304" s="252" t="s">
        <v>347</v>
      </c>
      <c r="D304" s="231"/>
      <c r="E304" s="236">
        <v>0.21734999999999999</v>
      </c>
      <c r="F304" s="241"/>
      <c r="G304" s="241"/>
      <c r="H304" s="241"/>
      <c r="I304" s="241"/>
      <c r="J304" s="241"/>
      <c r="K304" s="241"/>
      <c r="L304" s="241"/>
      <c r="M304" s="241"/>
      <c r="N304" s="241"/>
      <c r="O304" s="241"/>
      <c r="P304" s="241"/>
      <c r="Q304" s="241"/>
      <c r="R304" s="241"/>
      <c r="S304" s="241"/>
      <c r="T304" s="242"/>
      <c r="U304" s="241"/>
      <c r="V304" s="217"/>
      <c r="W304" s="217"/>
      <c r="X304" s="217"/>
      <c r="Y304" s="217"/>
      <c r="Z304" s="217"/>
      <c r="AA304" s="217"/>
      <c r="AB304" s="217"/>
      <c r="AC304" s="217"/>
      <c r="AD304" s="217"/>
      <c r="AE304" s="217" t="s">
        <v>130</v>
      </c>
      <c r="AF304" s="217">
        <v>0</v>
      </c>
      <c r="AG304" s="217"/>
      <c r="AH304" s="217"/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17"/>
      <c r="BB304" s="217"/>
      <c r="BC304" s="217"/>
      <c r="BD304" s="217"/>
      <c r="BE304" s="217"/>
      <c r="BF304" s="217"/>
      <c r="BG304" s="217"/>
      <c r="BH304" s="217"/>
    </row>
    <row r="305" spans="1:60" ht="22.5" outlineLevel="1" x14ac:dyDescent="0.2">
      <c r="A305" s="218"/>
      <c r="B305" s="228"/>
      <c r="C305" s="252" t="s">
        <v>348</v>
      </c>
      <c r="D305" s="231"/>
      <c r="E305" s="236">
        <v>0.28566000000000003</v>
      </c>
      <c r="F305" s="241"/>
      <c r="G305" s="241"/>
      <c r="H305" s="241"/>
      <c r="I305" s="241"/>
      <c r="J305" s="241"/>
      <c r="K305" s="241"/>
      <c r="L305" s="241"/>
      <c r="M305" s="241"/>
      <c r="N305" s="241"/>
      <c r="O305" s="241"/>
      <c r="P305" s="241"/>
      <c r="Q305" s="241"/>
      <c r="R305" s="241"/>
      <c r="S305" s="241"/>
      <c r="T305" s="242"/>
      <c r="U305" s="241"/>
      <c r="V305" s="217"/>
      <c r="W305" s="217"/>
      <c r="X305" s="217"/>
      <c r="Y305" s="217"/>
      <c r="Z305" s="217"/>
      <c r="AA305" s="217"/>
      <c r="AB305" s="217"/>
      <c r="AC305" s="217"/>
      <c r="AD305" s="217"/>
      <c r="AE305" s="217" t="s">
        <v>130</v>
      </c>
      <c r="AF305" s="217">
        <v>0</v>
      </c>
      <c r="AG305" s="217"/>
      <c r="AH305" s="217"/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ht="22.5" outlineLevel="1" x14ac:dyDescent="0.2">
      <c r="A306" s="218"/>
      <c r="B306" s="228"/>
      <c r="C306" s="252" t="s">
        <v>349</v>
      </c>
      <c r="D306" s="231"/>
      <c r="E306" s="236">
        <v>0.15548000000000001</v>
      </c>
      <c r="F306" s="241"/>
      <c r="G306" s="241"/>
      <c r="H306" s="241"/>
      <c r="I306" s="241"/>
      <c r="J306" s="241"/>
      <c r="K306" s="241"/>
      <c r="L306" s="241"/>
      <c r="M306" s="241"/>
      <c r="N306" s="241"/>
      <c r="O306" s="241"/>
      <c r="P306" s="241"/>
      <c r="Q306" s="241"/>
      <c r="R306" s="241"/>
      <c r="S306" s="241"/>
      <c r="T306" s="242"/>
      <c r="U306" s="241"/>
      <c r="V306" s="217"/>
      <c r="W306" s="217"/>
      <c r="X306" s="217"/>
      <c r="Y306" s="217"/>
      <c r="Z306" s="217"/>
      <c r="AA306" s="217"/>
      <c r="AB306" s="217"/>
      <c r="AC306" s="217"/>
      <c r="AD306" s="217"/>
      <c r="AE306" s="217" t="s">
        <v>130</v>
      </c>
      <c r="AF306" s="217">
        <v>0</v>
      </c>
      <c r="AG306" s="217"/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ht="22.5" outlineLevel="1" x14ac:dyDescent="0.2">
      <c r="A307" s="218">
        <v>51</v>
      </c>
      <c r="B307" s="228" t="s">
        <v>343</v>
      </c>
      <c r="C307" s="251" t="s">
        <v>350</v>
      </c>
      <c r="D307" s="230" t="s">
        <v>199</v>
      </c>
      <c r="E307" s="235">
        <v>1.9345300000000001</v>
      </c>
      <c r="F307" s="241">
        <v>5100</v>
      </c>
      <c r="G307" s="241">
        <v>9866.1</v>
      </c>
      <c r="H307" s="241">
        <v>5100</v>
      </c>
      <c r="I307" s="241">
        <f>ROUND(E307*H307,2)</f>
        <v>9866.1</v>
      </c>
      <c r="J307" s="241">
        <v>0</v>
      </c>
      <c r="K307" s="241">
        <f>ROUND(E307*J307,2)</f>
        <v>0</v>
      </c>
      <c r="L307" s="241">
        <v>21</v>
      </c>
      <c r="M307" s="241">
        <f>G307*(1+L307/100)</f>
        <v>11937.981</v>
      </c>
      <c r="N307" s="241">
        <v>0.55000000000000004</v>
      </c>
      <c r="O307" s="241">
        <f>ROUND(E307*N307,2)</f>
        <v>1.06</v>
      </c>
      <c r="P307" s="241">
        <v>0</v>
      </c>
      <c r="Q307" s="241">
        <f>ROUND(E307*P307,2)</f>
        <v>0</v>
      </c>
      <c r="R307" s="241"/>
      <c r="S307" s="241"/>
      <c r="T307" s="242">
        <v>0</v>
      </c>
      <c r="U307" s="241">
        <f>ROUND(E307*T307,2)</f>
        <v>0</v>
      </c>
      <c r="V307" s="217"/>
      <c r="W307" s="217"/>
      <c r="X307" s="217"/>
      <c r="Y307" s="217"/>
      <c r="Z307" s="217"/>
      <c r="AA307" s="217"/>
      <c r="AB307" s="217"/>
      <c r="AC307" s="217"/>
      <c r="AD307" s="217"/>
      <c r="AE307" s="217" t="s">
        <v>345</v>
      </c>
      <c r="AF307" s="217"/>
      <c r="AG307" s="217"/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1" x14ac:dyDescent="0.2">
      <c r="A308" s="218"/>
      <c r="B308" s="228"/>
      <c r="C308" s="252" t="s">
        <v>273</v>
      </c>
      <c r="D308" s="231"/>
      <c r="E308" s="236"/>
      <c r="F308" s="241"/>
      <c r="G308" s="241"/>
      <c r="H308" s="241"/>
      <c r="I308" s="241"/>
      <c r="J308" s="241"/>
      <c r="K308" s="241"/>
      <c r="L308" s="241"/>
      <c r="M308" s="241"/>
      <c r="N308" s="241"/>
      <c r="O308" s="241"/>
      <c r="P308" s="241"/>
      <c r="Q308" s="241"/>
      <c r="R308" s="241"/>
      <c r="S308" s="241"/>
      <c r="T308" s="242"/>
      <c r="U308" s="241"/>
      <c r="V308" s="217"/>
      <c r="W308" s="217"/>
      <c r="X308" s="217"/>
      <c r="Y308" s="217"/>
      <c r="Z308" s="217"/>
      <c r="AA308" s="217"/>
      <c r="AB308" s="217"/>
      <c r="AC308" s="217"/>
      <c r="AD308" s="217"/>
      <c r="AE308" s="217" t="s">
        <v>130</v>
      </c>
      <c r="AF308" s="217">
        <v>0</v>
      </c>
      <c r="AG308" s="217"/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1" x14ac:dyDescent="0.2">
      <c r="A309" s="218"/>
      <c r="B309" s="228"/>
      <c r="C309" s="252" t="s">
        <v>274</v>
      </c>
      <c r="D309" s="231"/>
      <c r="E309" s="236"/>
      <c r="F309" s="241"/>
      <c r="G309" s="241"/>
      <c r="H309" s="241"/>
      <c r="I309" s="241"/>
      <c r="J309" s="241"/>
      <c r="K309" s="241"/>
      <c r="L309" s="241"/>
      <c r="M309" s="241"/>
      <c r="N309" s="241"/>
      <c r="O309" s="241"/>
      <c r="P309" s="241"/>
      <c r="Q309" s="241"/>
      <c r="R309" s="241"/>
      <c r="S309" s="241"/>
      <c r="T309" s="242"/>
      <c r="U309" s="241"/>
      <c r="V309" s="217"/>
      <c r="W309" s="217"/>
      <c r="X309" s="217"/>
      <c r="Y309" s="217"/>
      <c r="Z309" s="217"/>
      <c r="AA309" s="217"/>
      <c r="AB309" s="217"/>
      <c r="AC309" s="217"/>
      <c r="AD309" s="217"/>
      <c r="AE309" s="217" t="s">
        <v>130</v>
      </c>
      <c r="AF309" s="217">
        <v>0</v>
      </c>
      <c r="AG309" s="217"/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 x14ac:dyDescent="0.2">
      <c r="A310" s="218"/>
      <c r="B310" s="228"/>
      <c r="C310" s="252" t="s">
        <v>351</v>
      </c>
      <c r="D310" s="231"/>
      <c r="E310" s="236">
        <v>0.27829999999999999</v>
      </c>
      <c r="F310" s="241"/>
      <c r="G310" s="241"/>
      <c r="H310" s="241"/>
      <c r="I310" s="241"/>
      <c r="J310" s="241"/>
      <c r="K310" s="241"/>
      <c r="L310" s="241"/>
      <c r="M310" s="241"/>
      <c r="N310" s="241"/>
      <c r="O310" s="241"/>
      <c r="P310" s="241"/>
      <c r="Q310" s="241"/>
      <c r="R310" s="241"/>
      <c r="S310" s="241"/>
      <c r="T310" s="242"/>
      <c r="U310" s="241"/>
      <c r="V310" s="217"/>
      <c r="W310" s="217"/>
      <c r="X310" s="217"/>
      <c r="Y310" s="217"/>
      <c r="Z310" s="217"/>
      <c r="AA310" s="217"/>
      <c r="AB310" s="217"/>
      <c r="AC310" s="217"/>
      <c r="AD310" s="217"/>
      <c r="AE310" s="217" t="s">
        <v>130</v>
      </c>
      <c r="AF310" s="217">
        <v>0</v>
      </c>
      <c r="AG310" s="217"/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ht="22.5" outlineLevel="1" x14ac:dyDescent="0.2">
      <c r="A311" s="218"/>
      <c r="B311" s="228"/>
      <c r="C311" s="252" t="s">
        <v>352</v>
      </c>
      <c r="D311" s="231"/>
      <c r="E311" s="236">
        <v>0.12167</v>
      </c>
      <c r="F311" s="241"/>
      <c r="G311" s="241"/>
      <c r="H311" s="241"/>
      <c r="I311" s="241"/>
      <c r="J311" s="241"/>
      <c r="K311" s="241"/>
      <c r="L311" s="241"/>
      <c r="M311" s="241"/>
      <c r="N311" s="241"/>
      <c r="O311" s="241"/>
      <c r="P311" s="241"/>
      <c r="Q311" s="241"/>
      <c r="R311" s="241"/>
      <c r="S311" s="241"/>
      <c r="T311" s="242"/>
      <c r="U311" s="241"/>
      <c r="V311" s="217"/>
      <c r="W311" s="217"/>
      <c r="X311" s="217"/>
      <c r="Y311" s="217"/>
      <c r="Z311" s="217"/>
      <c r="AA311" s="217"/>
      <c r="AB311" s="217"/>
      <c r="AC311" s="217"/>
      <c r="AD311" s="217"/>
      <c r="AE311" s="217" t="s">
        <v>130</v>
      </c>
      <c r="AF311" s="217">
        <v>0</v>
      </c>
      <c r="AG311" s="217"/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ht="22.5" outlineLevel="1" x14ac:dyDescent="0.2">
      <c r="A312" s="218"/>
      <c r="B312" s="228"/>
      <c r="C312" s="252" t="s">
        <v>353</v>
      </c>
      <c r="D312" s="231"/>
      <c r="E312" s="236">
        <v>0.1196</v>
      </c>
      <c r="F312" s="241"/>
      <c r="G312" s="241"/>
      <c r="H312" s="241"/>
      <c r="I312" s="241"/>
      <c r="J312" s="241"/>
      <c r="K312" s="241"/>
      <c r="L312" s="241"/>
      <c r="M312" s="241"/>
      <c r="N312" s="241"/>
      <c r="O312" s="241"/>
      <c r="P312" s="241"/>
      <c r="Q312" s="241"/>
      <c r="R312" s="241"/>
      <c r="S312" s="241"/>
      <c r="T312" s="242"/>
      <c r="U312" s="241"/>
      <c r="V312" s="217"/>
      <c r="W312" s="217"/>
      <c r="X312" s="217"/>
      <c r="Y312" s="217"/>
      <c r="Z312" s="217"/>
      <c r="AA312" s="217"/>
      <c r="AB312" s="217"/>
      <c r="AC312" s="217"/>
      <c r="AD312" s="217"/>
      <c r="AE312" s="217" t="s">
        <v>130</v>
      </c>
      <c r="AF312" s="217">
        <v>0</v>
      </c>
      <c r="AG312" s="217"/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ht="22.5" outlineLevel="1" x14ac:dyDescent="0.2">
      <c r="A313" s="218"/>
      <c r="B313" s="228"/>
      <c r="C313" s="252" t="s">
        <v>354</v>
      </c>
      <c r="D313" s="231"/>
      <c r="E313" s="236">
        <v>0.2392</v>
      </c>
      <c r="F313" s="241"/>
      <c r="G313" s="241"/>
      <c r="H313" s="241"/>
      <c r="I313" s="241"/>
      <c r="J313" s="241"/>
      <c r="K313" s="241"/>
      <c r="L313" s="241"/>
      <c r="M313" s="241"/>
      <c r="N313" s="241"/>
      <c r="O313" s="241"/>
      <c r="P313" s="241"/>
      <c r="Q313" s="241"/>
      <c r="R313" s="241"/>
      <c r="S313" s="241"/>
      <c r="T313" s="242"/>
      <c r="U313" s="241"/>
      <c r="V313" s="217"/>
      <c r="W313" s="217"/>
      <c r="X313" s="217"/>
      <c r="Y313" s="217"/>
      <c r="Z313" s="217"/>
      <c r="AA313" s="217"/>
      <c r="AB313" s="217"/>
      <c r="AC313" s="217"/>
      <c r="AD313" s="217"/>
      <c r="AE313" s="217" t="s">
        <v>130</v>
      </c>
      <c r="AF313" s="217">
        <v>0</v>
      </c>
      <c r="AG313" s="217"/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 x14ac:dyDescent="0.2">
      <c r="A314" s="218"/>
      <c r="B314" s="228"/>
      <c r="C314" s="252" t="s">
        <v>355</v>
      </c>
      <c r="D314" s="231"/>
      <c r="E314" s="236">
        <v>0.2576</v>
      </c>
      <c r="F314" s="241"/>
      <c r="G314" s="241"/>
      <c r="H314" s="241"/>
      <c r="I314" s="241"/>
      <c r="J314" s="241"/>
      <c r="K314" s="241"/>
      <c r="L314" s="241"/>
      <c r="M314" s="241"/>
      <c r="N314" s="241"/>
      <c r="O314" s="241"/>
      <c r="P314" s="241"/>
      <c r="Q314" s="241"/>
      <c r="R314" s="241"/>
      <c r="S314" s="241"/>
      <c r="T314" s="242"/>
      <c r="U314" s="241"/>
      <c r="V314" s="217"/>
      <c r="W314" s="217"/>
      <c r="X314" s="217"/>
      <c r="Y314" s="217"/>
      <c r="Z314" s="217"/>
      <c r="AA314" s="217"/>
      <c r="AB314" s="217"/>
      <c r="AC314" s="217"/>
      <c r="AD314" s="217"/>
      <c r="AE314" s="217" t="s">
        <v>130</v>
      </c>
      <c r="AF314" s="217">
        <v>0</v>
      </c>
      <c r="AG314" s="217"/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ht="22.5" outlineLevel="1" x14ac:dyDescent="0.2">
      <c r="A315" s="218"/>
      <c r="B315" s="228"/>
      <c r="C315" s="252" t="s">
        <v>356</v>
      </c>
      <c r="D315" s="231"/>
      <c r="E315" s="236">
        <v>0.1196</v>
      </c>
      <c r="F315" s="241"/>
      <c r="G315" s="241"/>
      <c r="H315" s="241"/>
      <c r="I315" s="241"/>
      <c r="J315" s="241"/>
      <c r="K315" s="241"/>
      <c r="L315" s="241"/>
      <c r="M315" s="241"/>
      <c r="N315" s="241"/>
      <c r="O315" s="241"/>
      <c r="P315" s="241"/>
      <c r="Q315" s="241"/>
      <c r="R315" s="241"/>
      <c r="S315" s="241"/>
      <c r="T315" s="242"/>
      <c r="U315" s="241"/>
      <c r="V315" s="217"/>
      <c r="W315" s="217"/>
      <c r="X315" s="217"/>
      <c r="Y315" s="217"/>
      <c r="Z315" s="217"/>
      <c r="AA315" s="217"/>
      <c r="AB315" s="217"/>
      <c r="AC315" s="217"/>
      <c r="AD315" s="217"/>
      <c r="AE315" s="217" t="s">
        <v>130</v>
      </c>
      <c r="AF315" s="217">
        <v>0</v>
      </c>
      <c r="AG315" s="217"/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outlineLevel="1" x14ac:dyDescent="0.2">
      <c r="A316" s="218"/>
      <c r="B316" s="228"/>
      <c r="C316" s="252" t="s">
        <v>357</v>
      </c>
      <c r="D316" s="231"/>
      <c r="E316" s="236">
        <v>0.2576</v>
      </c>
      <c r="F316" s="241"/>
      <c r="G316" s="241"/>
      <c r="H316" s="241"/>
      <c r="I316" s="241"/>
      <c r="J316" s="241"/>
      <c r="K316" s="241"/>
      <c r="L316" s="241"/>
      <c r="M316" s="241"/>
      <c r="N316" s="241"/>
      <c r="O316" s="241"/>
      <c r="P316" s="241"/>
      <c r="Q316" s="241"/>
      <c r="R316" s="241"/>
      <c r="S316" s="241"/>
      <c r="T316" s="242"/>
      <c r="U316" s="241"/>
      <c r="V316" s="217"/>
      <c r="W316" s="217"/>
      <c r="X316" s="217"/>
      <c r="Y316" s="217"/>
      <c r="Z316" s="217"/>
      <c r="AA316" s="217"/>
      <c r="AB316" s="217"/>
      <c r="AC316" s="217"/>
      <c r="AD316" s="217"/>
      <c r="AE316" s="217" t="s">
        <v>130</v>
      </c>
      <c r="AF316" s="217">
        <v>0</v>
      </c>
      <c r="AG316" s="217"/>
      <c r="AH316" s="217"/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ht="22.5" outlineLevel="1" x14ac:dyDescent="0.2">
      <c r="A317" s="218"/>
      <c r="B317" s="228"/>
      <c r="C317" s="252" t="s">
        <v>358</v>
      </c>
      <c r="D317" s="231"/>
      <c r="E317" s="236">
        <v>0.28336</v>
      </c>
      <c r="F317" s="241"/>
      <c r="G317" s="241"/>
      <c r="H317" s="241"/>
      <c r="I317" s="241"/>
      <c r="J317" s="241"/>
      <c r="K317" s="241"/>
      <c r="L317" s="241"/>
      <c r="M317" s="241"/>
      <c r="N317" s="241"/>
      <c r="O317" s="241"/>
      <c r="P317" s="241"/>
      <c r="Q317" s="241"/>
      <c r="R317" s="241"/>
      <c r="S317" s="241"/>
      <c r="T317" s="242"/>
      <c r="U317" s="241"/>
      <c r="V317" s="217"/>
      <c r="W317" s="217"/>
      <c r="X317" s="217"/>
      <c r="Y317" s="217"/>
      <c r="Z317" s="217"/>
      <c r="AA317" s="217"/>
      <c r="AB317" s="217"/>
      <c r="AC317" s="217"/>
      <c r="AD317" s="217"/>
      <c r="AE317" s="217" t="s">
        <v>130</v>
      </c>
      <c r="AF317" s="217">
        <v>0</v>
      </c>
      <c r="AG317" s="217"/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 x14ac:dyDescent="0.2">
      <c r="A318" s="218"/>
      <c r="B318" s="228"/>
      <c r="C318" s="252" t="s">
        <v>359</v>
      </c>
      <c r="D318" s="231"/>
      <c r="E318" s="236">
        <v>0.2576</v>
      </c>
      <c r="F318" s="241"/>
      <c r="G318" s="241"/>
      <c r="H318" s="241"/>
      <c r="I318" s="241"/>
      <c r="J318" s="241"/>
      <c r="K318" s="241"/>
      <c r="L318" s="241"/>
      <c r="M318" s="241"/>
      <c r="N318" s="241"/>
      <c r="O318" s="241"/>
      <c r="P318" s="241"/>
      <c r="Q318" s="241"/>
      <c r="R318" s="241"/>
      <c r="S318" s="241"/>
      <c r="T318" s="242"/>
      <c r="U318" s="241"/>
      <c r="V318" s="217"/>
      <c r="W318" s="217"/>
      <c r="X318" s="217"/>
      <c r="Y318" s="217"/>
      <c r="Z318" s="217"/>
      <c r="AA318" s="217"/>
      <c r="AB318" s="217"/>
      <c r="AC318" s="217"/>
      <c r="AD318" s="217"/>
      <c r="AE318" s="217" t="s">
        <v>130</v>
      </c>
      <c r="AF318" s="217">
        <v>0</v>
      </c>
      <c r="AG318" s="217"/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ht="22.5" outlineLevel="1" x14ac:dyDescent="0.2">
      <c r="A319" s="218">
        <v>52</v>
      </c>
      <c r="B319" s="228" t="s">
        <v>360</v>
      </c>
      <c r="C319" s="251" t="s">
        <v>361</v>
      </c>
      <c r="D319" s="230" t="s">
        <v>199</v>
      </c>
      <c r="E319" s="235">
        <v>0.94079999999999997</v>
      </c>
      <c r="F319" s="241">
        <v>10752.5</v>
      </c>
      <c r="G319" s="241">
        <v>10115.950000000001</v>
      </c>
      <c r="H319" s="241">
        <v>10752.5</v>
      </c>
      <c r="I319" s="241">
        <f>ROUND(E319*H319,2)</f>
        <v>10115.950000000001</v>
      </c>
      <c r="J319" s="241">
        <v>0</v>
      </c>
      <c r="K319" s="241">
        <f>ROUND(E319*J319,2)</f>
        <v>0</v>
      </c>
      <c r="L319" s="241">
        <v>21</v>
      </c>
      <c r="M319" s="241">
        <f>G319*(1+L319/100)</f>
        <v>12240.299500000001</v>
      </c>
      <c r="N319" s="241">
        <v>0.55000000000000004</v>
      </c>
      <c r="O319" s="241">
        <f>ROUND(E319*N319,2)</f>
        <v>0.52</v>
      </c>
      <c r="P319" s="241">
        <v>0</v>
      </c>
      <c r="Q319" s="241">
        <f>ROUND(E319*P319,2)</f>
        <v>0</v>
      </c>
      <c r="R319" s="241"/>
      <c r="S319" s="241"/>
      <c r="T319" s="242">
        <v>0</v>
      </c>
      <c r="U319" s="241">
        <f>ROUND(E319*T319,2)</f>
        <v>0</v>
      </c>
      <c r="V319" s="217"/>
      <c r="W319" s="217"/>
      <c r="X319" s="217"/>
      <c r="Y319" s="217"/>
      <c r="Z319" s="217"/>
      <c r="AA319" s="217"/>
      <c r="AB319" s="217"/>
      <c r="AC319" s="217"/>
      <c r="AD319" s="217"/>
      <c r="AE319" s="217" t="s">
        <v>263</v>
      </c>
      <c r="AF319" s="217"/>
      <c r="AG319" s="217"/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 x14ac:dyDescent="0.2">
      <c r="A320" s="218"/>
      <c r="B320" s="228"/>
      <c r="C320" s="252" t="s">
        <v>362</v>
      </c>
      <c r="D320" s="231"/>
      <c r="E320" s="236"/>
      <c r="F320" s="241"/>
      <c r="G320" s="241"/>
      <c r="H320" s="241"/>
      <c r="I320" s="241"/>
      <c r="J320" s="241"/>
      <c r="K320" s="241"/>
      <c r="L320" s="241"/>
      <c r="M320" s="241"/>
      <c r="N320" s="241"/>
      <c r="O320" s="241"/>
      <c r="P320" s="241"/>
      <c r="Q320" s="241"/>
      <c r="R320" s="241"/>
      <c r="S320" s="241"/>
      <c r="T320" s="242"/>
      <c r="U320" s="241"/>
      <c r="V320" s="217"/>
      <c r="W320" s="217"/>
      <c r="X320" s="217"/>
      <c r="Y320" s="217"/>
      <c r="Z320" s="217"/>
      <c r="AA320" s="217"/>
      <c r="AB320" s="217"/>
      <c r="AC320" s="217"/>
      <c r="AD320" s="217"/>
      <c r="AE320" s="217" t="s">
        <v>130</v>
      </c>
      <c r="AF320" s="217">
        <v>0</v>
      </c>
      <c r="AG320" s="217"/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ht="45" outlineLevel="1" x14ac:dyDescent="0.2">
      <c r="A321" s="218"/>
      <c r="B321" s="228"/>
      <c r="C321" s="252" t="s">
        <v>363</v>
      </c>
      <c r="D321" s="231"/>
      <c r="E321" s="236">
        <v>0.94079999999999997</v>
      </c>
      <c r="F321" s="241"/>
      <c r="G321" s="241"/>
      <c r="H321" s="241"/>
      <c r="I321" s="241"/>
      <c r="J321" s="241"/>
      <c r="K321" s="241"/>
      <c r="L321" s="241"/>
      <c r="M321" s="241"/>
      <c r="N321" s="241"/>
      <c r="O321" s="241"/>
      <c r="P321" s="241"/>
      <c r="Q321" s="241"/>
      <c r="R321" s="241"/>
      <c r="S321" s="241"/>
      <c r="T321" s="242"/>
      <c r="U321" s="241"/>
      <c r="V321" s="217"/>
      <c r="W321" s="217"/>
      <c r="X321" s="217"/>
      <c r="Y321" s="217"/>
      <c r="Z321" s="217"/>
      <c r="AA321" s="217"/>
      <c r="AB321" s="217"/>
      <c r="AC321" s="217"/>
      <c r="AD321" s="217"/>
      <c r="AE321" s="217" t="s">
        <v>130</v>
      </c>
      <c r="AF321" s="217">
        <v>0</v>
      </c>
      <c r="AG321" s="217"/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ht="22.5" outlineLevel="1" x14ac:dyDescent="0.2">
      <c r="A322" s="218"/>
      <c r="B322" s="228"/>
      <c r="C322" s="252" t="s">
        <v>339</v>
      </c>
      <c r="D322" s="231"/>
      <c r="E322" s="236"/>
      <c r="F322" s="241"/>
      <c r="G322" s="241"/>
      <c r="H322" s="241"/>
      <c r="I322" s="241"/>
      <c r="J322" s="241"/>
      <c r="K322" s="241"/>
      <c r="L322" s="241"/>
      <c r="M322" s="241"/>
      <c r="N322" s="241"/>
      <c r="O322" s="241"/>
      <c r="P322" s="241"/>
      <c r="Q322" s="241"/>
      <c r="R322" s="241"/>
      <c r="S322" s="241"/>
      <c r="T322" s="242"/>
      <c r="U322" s="241"/>
      <c r="V322" s="217"/>
      <c r="W322" s="217"/>
      <c r="X322" s="217"/>
      <c r="Y322" s="217"/>
      <c r="Z322" s="217"/>
      <c r="AA322" s="217"/>
      <c r="AB322" s="217"/>
      <c r="AC322" s="217"/>
      <c r="AD322" s="217"/>
      <c r="AE322" s="217" t="s">
        <v>130</v>
      </c>
      <c r="AF322" s="217">
        <v>0</v>
      </c>
      <c r="AG322" s="217"/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ht="33.75" outlineLevel="1" x14ac:dyDescent="0.2">
      <c r="A323" s="218">
        <v>53</v>
      </c>
      <c r="B323" s="228" t="s">
        <v>364</v>
      </c>
      <c r="C323" s="251" t="s">
        <v>365</v>
      </c>
      <c r="D323" s="230" t="s">
        <v>199</v>
      </c>
      <c r="E323" s="235">
        <v>0.11088000000000001</v>
      </c>
      <c r="F323" s="241">
        <v>19380</v>
      </c>
      <c r="G323" s="241">
        <v>2148.85</v>
      </c>
      <c r="H323" s="241">
        <v>19380</v>
      </c>
      <c r="I323" s="241">
        <f>ROUND(E323*H323,2)</f>
        <v>2148.85</v>
      </c>
      <c r="J323" s="241">
        <v>0</v>
      </c>
      <c r="K323" s="241">
        <f>ROUND(E323*J323,2)</f>
        <v>0</v>
      </c>
      <c r="L323" s="241">
        <v>21</v>
      </c>
      <c r="M323" s="241">
        <f>G323*(1+L323/100)</f>
        <v>2600.1084999999998</v>
      </c>
      <c r="N323" s="241">
        <v>0.7</v>
      </c>
      <c r="O323" s="241">
        <f>ROUND(E323*N323,2)</f>
        <v>0.08</v>
      </c>
      <c r="P323" s="241">
        <v>0</v>
      </c>
      <c r="Q323" s="241">
        <f>ROUND(E323*P323,2)</f>
        <v>0</v>
      </c>
      <c r="R323" s="241"/>
      <c r="S323" s="241"/>
      <c r="T323" s="242">
        <v>0</v>
      </c>
      <c r="U323" s="241">
        <f>ROUND(E323*T323,2)</f>
        <v>0</v>
      </c>
      <c r="V323" s="217"/>
      <c r="W323" s="217"/>
      <c r="X323" s="217"/>
      <c r="Y323" s="217"/>
      <c r="Z323" s="217"/>
      <c r="AA323" s="217"/>
      <c r="AB323" s="217"/>
      <c r="AC323" s="217"/>
      <c r="AD323" s="217"/>
      <c r="AE323" s="217" t="s">
        <v>263</v>
      </c>
      <c r="AF323" s="217"/>
      <c r="AG323" s="217"/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ht="22.5" outlineLevel="1" x14ac:dyDescent="0.2">
      <c r="A324" s="218"/>
      <c r="B324" s="228"/>
      <c r="C324" s="252" t="s">
        <v>291</v>
      </c>
      <c r="D324" s="231"/>
      <c r="E324" s="236"/>
      <c r="F324" s="241"/>
      <c r="G324" s="241"/>
      <c r="H324" s="241"/>
      <c r="I324" s="241"/>
      <c r="J324" s="241"/>
      <c r="K324" s="241"/>
      <c r="L324" s="241"/>
      <c r="M324" s="241"/>
      <c r="N324" s="241"/>
      <c r="O324" s="241"/>
      <c r="P324" s="241"/>
      <c r="Q324" s="241"/>
      <c r="R324" s="241"/>
      <c r="S324" s="241"/>
      <c r="T324" s="242"/>
      <c r="U324" s="241"/>
      <c r="V324" s="217"/>
      <c r="W324" s="217"/>
      <c r="X324" s="217"/>
      <c r="Y324" s="217"/>
      <c r="Z324" s="217"/>
      <c r="AA324" s="217"/>
      <c r="AB324" s="217"/>
      <c r="AC324" s="217"/>
      <c r="AD324" s="217"/>
      <c r="AE324" s="217" t="s">
        <v>130</v>
      </c>
      <c r="AF324" s="217">
        <v>0</v>
      </c>
      <c r="AG324" s="217"/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1" x14ac:dyDescent="0.2">
      <c r="A325" s="218"/>
      <c r="B325" s="228"/>
      <c r="C325" s="252" t="s">
        <v>366</v>
      </c>
      <c r="D325" s="231"/>
      <c r="E325" s="236">
        <v>0.11088000000000001</v>
      </c>
      <c r="F325" s="241"/>
      <c r="G325" s="241"/>
      <c r="H325" s="241"/>
      <c r="I325" s="241"/>
      <c r="J325" s="241"/>
      <c r="K325" s="241"/>
      <c r="L325" s="241"/>
      <c r="M325" s="241"/>
      <c r="N325" s="241"/>
      <c r="O325" s="241"/>
      <c r="P325" s="241"/>
      <c r="Q325" s="241"/>
      <c r="R325" s="241"/>
      <c r="S325" s="241"/>
      <c r="T325" s="242"/>
      <c r="U325" s="241"/>
      <c r="V325" s="217"/>
      <c r="W325" s="217"/>
      <c r="X325" s="217"/>
      <c r="Y325" s="217"/>
      <c r="Z325" s="217"/>
      <c r="AA325" s="217"/>
      <c r="AB325" s="217"/>
      <c r="AC325" s="217"/>
      <c r="AD325" s="217"/>
      <c r="AE325" s="217" t="s">
        <v>130</v>
      </c>
      <c r="AF325" s="217">
        <v>0</v>
      </c>
      <c r="AG325" s="217"/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ht="22.5" outlineLevel="1" x14ac:dyDescent="0.2">
      <c r="A326" s="218">
        <v>54</v>
      </c>
      <c r="B326" s="228" t="s">
        <v>367</v>
      </c>
      <c r="C326" s="251" t="s">
        <v>368</v>
      </c>
      <c r="D326" s="230" t="s">
        <v>369</v>
      </c>
      <c r="E326" s="235">
        <v>54</v>
      </c>
      <c r="F326" s="241">
        <v>68</v>
      </c>
      <c r="G326" s="241">
        <v>3672</v>
      </c>
      <c r="H326" s="241">
        <v>68</v>
      </c>
      <c r="I326" s="241">
        <f>ROUND(E326*H326,2)</f>
        <v>3672</v>
      </c>
      <c r="J326" s="241">
        <v>0</v>
      </c>
      <c r="K326" s="241">
        <f>ROUND(E326*J326,2)</f>
        <v>0</v>
      </c>
      <c r="L326" s="241">
        <v>21</v>
      </c>
      <c r="M326" s="241">
        <f>G326*(1+L326/100)</f>
        <v>4443.12</v>
      </c>
      <c r="N326" s="241">
        <v>1E-4</v>
      </c>
      <c r="O326" s="241">
        <f>ROUND(E326*N326,2)</f>
        <v>0.01</v>
      </c>
      <c r="P326" s="241">
        <v>0</v>
      </c>
      <c r="Q326" s="241">
        <f>ROUND(E326*P326,2)</f>
        <v>0</v>
      </c>
      <c r="R326" s="241"/>
      <c r="S326" s="241"/>
      <c r="T326" s="242">
        <v>0</v>
      </c>
      <c r="U326" s="241">
        <f>ROUND(E326*T326,2)</f>
        <v>0</v>
      </c>
      <c r="V326" s="217"/>
      <c r="W326" s="217"/>
      <c r="X326" s="217"/>
      <c r="Y326" s="217"/>
      <c r="Z326" s="217"/>
      <c r="AA326" s="217"/>
      <c r="AB326" s="217"/>
      <c r="AC326" s="217"/>
      <c r="AD326" s="217"/>
      <c r="AE326" s="217" t="s">
        <v>263</v>
      </c>
      <c r="AF326" s="217"/>
      <c r="AG326" s="217"/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ht="22.5" outlineLevel="1" x14ac:dyDescent="0.2">
      <c r="A327" s="218"/>
      <c r="B327" s="228"/>
      <c r="C327" s="252" t="s">
        <v>370</v>
      </c>
      <c r="D327" s="231"/>
      <c r="E327" s="236"/>
      <c r="F327" s="241"/>
      <c r="G327" s="241"/>
      <c r="H327" s="241"/>
      <c r="I327" s="241"/>
      <c r="J327" s="241"/>
      <c r="K327" s="241"/>
      <c r="L327" s="241"/>
      <c r="M327" s="241"/>
      <c r="N327" s="241"/>
      <c r="O327" s="241"/>
      <c r="P327" s="241"/>
      <c r="Q327" s="241"/>
      <c r="R327" s="241"/>
      <c r="S327" s="241"/>
      <c r="T327" s="242"/>
      <c r="U327" s="241"/>
      <c r="V327" s="217"/>
      <c r="W327" s="217"/>
      <c r="X327" s="217"/>
      <c r="Y327" s="217"/>
      <c r="Z327" s="217"/>
      <c r="AA327" s="217"/>
      <c r="AB327" s="217"/>
      <c r="AC327" s="217"/>
      <c r="AD327" s="217"/>
      <c r="AE327" s="217" t="s">
        <v>130</v>
      </c>
      <c r="AF327" s="217">
        <v>0</v>
      </c>
      <c r="AG327" s="217"/>
      <c r="AH327" s="217"/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 ht="22.5" outlineLevel="1" x14ac:dyDescent="0.2">
      <c r="A328" s="218"/>
      <c r="B328" s="228"/>
      <c r="C328" s="252" t="s">
        <v>272</v>
      </c>
      <c r="D328" s="231"/>
      <c r="E328" s="236"/>
      <c r="F328" s="241"/>
      <c r="G328" s="241"/>
      <c r="H328" s="241"/>
      <c r="I328" s="241"/>
      <c r="J328" s="241"/>
      <c r="K328" s="241"/>
      <c r="L328" s="241"/>
      <c r="M328" s="241"/>
      <c r="N328" s="241"/>
      <c r="O328" s="241"/>
      <c r="P328" s="241"/>
      <c r="Q328" s="241"/>
      <c r="R328" s="241"/>
      <c r="S328" s="241"/>
      <c r="T328" s="242"/>
      <c r="U328" s="241"/>
      <c r="V328" s="217"/>
      <c r="W328" s="217"/>
      <c r="X328" s="217"/>
      <c r="Y328" s="217"/>
      <c r="Z328" s="217"/>
      <c r="AA328" s="217"/>
      <c r="AB328" s="217"/>
      <c r="AC328" s="217"/>
      <c r="AD328" s="217"/>
      <c r="AE328" s="217" t="s">
        <v>130</v>
      </c>
      <c r="AF328" s="217">
        <v>0</v>
      </c>
      <c r="AG328" s="217"/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1" x14ac:dyDescent="0.2">
      <c r="A329" s="218"/>
      <c r="B329" s="228"/>
      <c r="C329" s="252" t="s">
        <v>371</v>
      </c>
      <c r="D329" s="231"/>
      <c r="E329" s="236">
        <v>6</v>
      </c>
      <c r="F329" s="241"/>
      <c r="G329" s="241"/>
      <c r="H329" s="241"/>
      <c r="I329" s="241"/>
      <c r="J329" s="241"/>
      <c r="K329" s="241"/>
      <c r="L329" s="241"/>
      <c r="M329" s="241"/>
      <c r="N329" s="241"/>
      <c r="O329" s="241"/>
      <c r="P329" s="241"/>
      <c r="Q329" s="241"/>
      <c r="R329" s="241"/>
      <c r="S329" s="241"/>
      <c r="T329" s="242"/>
      <c r="U329" s="241"/>
      <c r="V329" s="217"/>
      <c r="W329" s="217"/>
      <c r="X329" s="217"/>
      <c r="Y329" s="217"/>
      <c r="Z329" s="217"/>
      <c r="AA329" s="217"/>
      <c r="AB329" s="217"/>
      <c r="AC329" s="217"/>
      <c r="AD329" s="217"/>
      <c r="AE329" s="217" t="s">
        <v>130</v>
      </c>
      <c r="AF329" s="217">
        <v>0</v>
      </c>
      <c r="AG329" s="217"/>
      <c r="AH329" s="217"/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1" x14ac:dyDescent="0.2">
      <c r="A330" s="218"/>
      <c r="B330" s="228"/>
      <c r="C330" s="252" t="s">
        <v>372</v>
      </c>
      <c r="D330" s="231"/>
      <c r="E330" s="236">
        <v>12</v>
      </c>
      <c r="F330" s="241"/>
      <c r="G330" s="241"/>
      <c r="H330" s="241"/>
      <c r="I330" s="241"/>
      <c r="J330" s="241"/>
      <c r="K330" s="241"/>
      <c r="L330" s="241"/>
      <c r="M330" s="241"/>
      <c r="N330" s="241"/>
      <c r="O330" s="241"/>
      <c r="P330" s="241"/>
      <c r="Q330" s="241"/>
      <c r="R330" s="241"/>
      <c r="S330" s="241"/>
      <c r="T330" s="242"/>
      <c r="U330" s="241"/>
      <c r="V330" s="217"/>
      <c r="W330" s="217"/>
      <c r="X330" s="217"/>
      <c r="Y330" s="217"/>
      <c r="Z330" s="217"/>
      <c r="AA330" s="217"/>
      <c r="AB330" s="217"/>
      <c r="AC330" s="217"/>
      <c r="AD330" s="217"/>
      <c r="AE330" s="217" t="s">
        <v>130</v>
      </c>
      <c r="AF330" s="217">
        <v>0</v>
      </c>
      <c r="AG330" s="217"/>
      <c r="AH330" s="217"/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1" x14ac:dyDescent="0.2">
      <c r="A331" s="218"/>
      <c r="B331" s="228"/>
      <c r="C331" s="252" t="s">
        <v>373</v>
      </c>
      <c r="D331" s="231"/>
      <c r="E331" s="236">
        <v>6</v>
      </c>
      <c r="F331" s="241"/>
      <c r="G331" s="241"/>
      <c r="H331" s="241"/>
      <c r="I331" s="241"/>
      <c r="J331" s="241"/>
      <c r="K331" s="241"/>
      <c r="L331" s="241"/>
      <c r="M331" s="241"/>
      <c r="N331" s="241"/>
      <c r="O331" s="241"/>
      <c r="P331" s="241"/>
      <c r="Q331" s="241"/>
      <c r="R331" s="241"/>
      <c r="S331" s="241"/>
      <c r="T331" s="242"/>
      <c r="U331" s="241"/>
      <c r="V331" s="217"/>
      <c r="W331" s="217"/>
      <c r="X331" s="217"/>
      <c r="Y331" s="217"/>
      <c r="Z331" s="217"/>
      <c r="AA331" s="217"/>
      <c r="AB331" s="217"/>
      <c r="AC331" s="217"/>
      <c r="AD331" s="217"/>
      <c r="AE331" s="217" t="s">
        <v>130</v>
      </c>
      <c r="AF331" s="217">
        <v>0</v>
      </c>
      <c r="AG331" s="217"/>
      <c r="AH331" s="217"/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1" x14ac:dyDescent="0.2">
      <c r="A332" s="218"/>
      <c r="B332" s="228"/>
      <c r="C332" s="252" t="s">
        <v>374</v>
      </c>
      <c r="D332" s="231"/>
      <c r="E332" s="236">
        <v>6</v>
      </c>
      <c r="F332" s="241"/>
      <c r="G332" s="241"/>
      <c r="H332" s="241"/>
      <c r="I332" s="241"/>
      <c r="J332" s="241"/>
      <c r="K332" s="241"/>
      <c r="L332" s="241"/>
      <c r="M332" s="241"/>
      <c r="N332" s="241"/>
      <c r="O332" s="241"/>
      <c r="P332" s="241"/>
      <c r="Q332" s="241"/>
      <c r="R332" s="241"/>
      <c r="S332" s="241"/>
      <c r="T332" s="242"/>
      <c r="U332" s="241"/>
      <c r="V332" s="217"/>
      <c r="W332" s="217"/>
      <c r="X332" s="217"/>
      <c r="Y332" s="217"/>
      <c r="Z332" s="217"/>
      <c r="AA332" s="217"/>
      <c r="AB332" s="217"/>
      <c r="AC332" s="217"/>
      <c r="AD332" s="217"/>
      <c r="AE332" s="217" t="s">
        <v>130</v>
      </c>
      <c r="AF332" s="217">
        <v>0</v>
      </c>
      <c r="AG332" s="217"/>
      <c r="AH332" s="217"/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outlineLevel="1" x14ac:dyDescent="0.2">
      <c r="A333" s="218"/>
      <c r="B333" s="228"/>
      <c r="C333" s="252" t="s">
        <v>375</v>
      </c>
      <c r="D333" s="231"/>
      <c r="E333" s="236">
        <v>6</v>
      </c>
      <c r="F333" s="241"/>
      <c r="G333" s="241"/>
      <c r="H333" s="241"/>
      <c r="I333" s="241"/>
      <c r="J333" s="241"/>
      <c r="K333" s="241"/>
      <c r="L333" s="241"/>
      <c r="M333" s="241"/>
      <c r="N333" s="241"/>
      <c r="O333" s="241"/>
      <c r="P333" s="241"/>
      <c r="Q333" s="241"/>
      <c r="R333" s="241"/>
      <c r="S333" s="241"/>
      <c r="T333" s="242"/>
      <c r="U333" s="241"/>
      <c r="V333" s="217"/>
      <c r="W333" s="217"/>
      <c r="X333" s="217"/>
      <c r="Y333" s="217"/>
      <c r="Z333" s="217"/>
      <c r="AA333" s="217"/>
      <c r="AB333" s="217"/>
      <c r="AC333" s="217"/>
      <c r="AD333" s="217"/>
      <c r="AE333" s="217" t="s">
        <v>130</v>
      </c>
      <c r="AF333" s="217">
        <v>0</v>
      </c>
      <c r="AG333" s="217"/>
      <c r="AH333" s="217"/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1" x14ac:dyDescent="0.2">
      <c r="A334" s="218"/>
      <c r="B334" s="228"/>
      <c r="C334" s="252" t="s">
        <v>376</v>
      </c>
      <c r="D334" s="231"/>
      <c r="E334" s="236">
        <v>12</v>
      </c>
      <c r="F334" s="241"/>
      <c r="G334" s="241"/>
      <c r="H334" s="241"/>
      <c r="I334" s="241"/>
      <c r="J334" s="241"/>
      <c r="K334" s="241"/>
      <c r="L334" s="241"/>
      <c r="M334" s="241"/>
      <c r="N334" s="241"/>
      <c r="O334" s="241"/>
      <c r="P334" s="241"/>
      <c r="Q334" s="241"/>
      <c r="R334" s="241"/>
      <c r="S334" s="241"/>
      <c r="T334" s="242"/>
      <c r="U334" s="241"/>
      <c r="V334" s="217"/>
      <c r="W334" s="217"/>
      <c r="X334" s="217"/>
      <c r="Y334" s="217"/>
      <c r="Z334" s="217"/>
      <c r="AA334" s="217"/>
      <c r="AB334" s="217"/>
      <c r="AC334" s="217"/>
      <c r="AD334" s="217"/>
      <c r="AE334" s="217" t="s">
        <v>130</v>
      </c>
      <c r="AF334" s="217">
        <v>0</v>
      </c>
      <c r="AG334" s="217"/>
      <c r="AH334" s="217"/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1" x14ac:dyDescent="0.2">
      <c r="A335" s="218"/>
      <c r="B335" s="228"/>
      <c r="C335" s="252" t="s">
        <v>377</v>
      </c>
      <c r="D335" s="231"/>
      <c r="E335" s="236">
        <v>6</v>
      </c>
      <c r="F335" s="241"/>
      <c r="G335" s="241"/>
      <c r="H335" s="241"/>
      <c r="I335" s="241"/>
      <c r="J335" s="241"/>
      <c r="K335" s="241"/>
      <c r="L335" s="241"/>
      <c r="M335" s="241"/>
      <c r="N335" s="241"/>
      <c r="O335" s="241"/>
      <c r="P335" s="241"/>
      <c r="Q335" s="241"/>
      <c r="R335" s="241"/>
      <c r="S335" s="241"/>
      <c r="T335" s="242"/>
      <c r="U335" s="241"/>
      <c r="V335" s="217"/>
      <c r="W335" s="217"/>
      <c r="X335" s="217"/>
      <c r="Y335" s="217"/>
      <c r="Z335" s="217"/>
      <c r="AA335" s="217"/>
      <c r="AB335" s="217"/>
      <c r="AC335" s="217"/>
      <c r="AD335" s="217"/>
      <c r="AE335" s="217" t="s">
        <v>130</v>
      </c>
      <c r="AF335" s="217">
        <v>0</v>
      </c>
      <c r="AG335" s="217"/>
      <c r="AH335" s="217"/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ht="33.75" outlineLevel="1" x14ac:dyDescent="0.2">
      <c r="A336" s="218">
        <v>55</v>
      </c>
      <c r="B336" s="228" t="s">
        <v>367</v>
      </c>
      <c r="C336" s="251" t="s">
        <v>378</v>
      </c>
      <c r="D336" s="230" t="s">
        <v>369</v>
      </c>
      <c r="E336" s="235">
        <v>9</v>
      </c>
      <c r="F336" s="241">
        <v>130</v>
      </c>
      <c r="G336" s="241">
        <v>1170</v>
      </c>
      <c r="H336" s="241">
        <v>130</v>
      </c>
      <c r="I336" s="241">
        <f>ROUND(E336*H336,2)</f>
        <v>1170</v>
      </c>
      <c r="J336" s="241">
        <v>0</v>
      </c>
      <c r="K336" s="241">
        <f>ROUND(E336*J336,2)</f>
        <v>0</v>
      </c>
      <c r="L336" s="241">
        <v>21</v>
      </c>
      <c r="M336" s="241">
        <f>G336*(1+L336/100)</f>
        <v>1415.7</v>
      </c>
      <c r="N336" s="241">
        <v>1E-4</v>
      </c>
      <c r="O336" s="241">
        <f>ROUND(E336*N336,2)</f>
        <v>0</v>
      </c>
      <c r="P336" s="241">
        <v>0</v>
      </c>
      <c r="Q336" s="241">
        <f>ROUND(E336*P336,2)</f>
        <v>0</v>
      </c>
      <c r="R336" s="241"/>
      <c r="S336" s="241"/>
      <c r="T336" s="242">
        <v>0</v>
      </c>
      <c r="U336" s="241">
        <f>ROUND(E336*T336,2)</f>
        <v>0</v>
      </c>
      <c r="V336" s="217"/>
      <c r="W336" s="217"/>
      <c r="X336" s="217"/>
      <c r="Y336" s="217"/>
      <c r="Z336" s="217"/>
      <c r="AA336" s="217"/>
      <c r="AB336" s="217"/>
      <c r="AC336" s="217"/>
      <c r="AD336" s="217"/>
      <c r="AE336" s="217" t="s">
        <v>263</v>
      </c>
      <c r="AF336" s="217"/>
      <c r="AG336" s="217"/>
      <c r="AH336" s="217"/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outlineLevel="1" x14ac:dyDescent="0.2">
      <c r="A337" s="218"/>
      <c r="B337" s="228"/>
      <c r="C337" s="252" t="s">
        <v>379</v>
      </c>
      <c r="D337" s="231"/>
      <c r="E337" s="236"/>
      <c r="F337" s="241"/>
      <c r="G337" s="241"/>
      <c r="H337" s="241"/>
      <c r="I337" s="241"/>
      <c r="J337" s="241"/>
      <c r="K337" s="241"/>
      <c r="L337" s="241"/>
      <c r="M337" s="241"/>
      <c r="N337" s="241"/>
      <c r="O337" s="241"/>
      <c r="P337" s="241"/>
      <c r="Q337" s="241"/>
      <c r="R337" s="241"/>
      <c r="S337" s="241"/>
      <c r="T337" s="242"/>
      <c r="U337" s="241"/>
      <c r="V337" s="217"/>
      <c r="W337" s="217"/>
      <c r="X337" s="217"/>
      <c r="Y337" s="217"/>
      <c r="Z337" s="217"/>
      <c r="AA337" s="217"/>
      <c r="AB337" s="217"/>
      <c r="AC337" s="217"/>
      <c r="AD337" s="217"/>
      <c r="AE337" s="217" t="s">
        <v>130</v>
      </c>
      <c r="AF337" s="217">
        <v>0</v>
      </c>
      <c r="AG337" s="217"/>
      <c r="AH337" s="217"/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ht="22.5" outlineLevel="1" x14ac:dyDescent="0.2">
      <c r="A338" s="218"/>
      <c r="B338" s="228"/>
      <c r="C338" s="252" t="s">
        <v>380</v>
      </c>
      <c r="D338" s="231"/>
      <c r="E338" s="236"/>
      <c r="F338" s="241"/>
      <c r="G338" s="241"/>
      <c r="H338" s="241"/>
      <c r="I338" s="241"/>
      <c r="J338" s="241"/>
      <c r="K338" s="241"/>
      <c r="L338" s="241"/>
      <c r="M338" s="241"/>
      <c r="N338" s="241"/>
      <c r="O338" s="241"/>
      <c r="P338" s="241"/>
      <c r="Q338" s="241"/>
      <c r="R338" s="241"/>
      <c r="S338" s="241"/>
      <c r="T338" s="242"/>
      <c r="U338" s="241"/>
      <c r="V338" s="217"/>
      <c r="W338" s="217"/>
      <c r="X338" s="217"/>
      <c r="Y338" s="217"/>
      <c r="Z338" s="217"/>
      <c r="AA338" s="217"/>
      <c r="AB338" s="217"/>
      <c r="AC338" s="217"/>
      <c r="AD338" s="217"/>
      <c r="AE338" s="217" t="s">
        <v>130</v>
      </c>
      <c r="AF338" s="217">
        <v>0</v>
      </c>
      <c r="AG338" s="217"/>
      <c r="AH338" s="217"/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ht="22.5" outlineLevel="1" x14ac:dyDescent="0.2">
      <c r="A339" s="218"/>
      <c r="B339" s="228"/>
      <c r="C339" s="252" t="s">
        <v>370</v>
      </c>
      <c r="D339" s="231"/>
      <c r="E339" s="236"/>
      <c r="F339" s="241"/>
      <c r="G339" s="241"/>
      <c r="H339" s="241"/>
      <c r="I339" s="241"/>
      <c r="J339" s="241"/>
      <c r="K339" s="241"/>
      <c r="L339" s="241"/>
      <c r="M339" s="241"/>
      <c r="N339" s="241"/>
      <c r="O339" s="241"/>
      <c r="P339" s="241"/>
      <c r="Q339" s="241"/>
      <c r="R339" s="241"/>
      <c r="S339" s="241"/>
      <c r="T339" s="242"/>
      <c r="U339" s="241"/>
      <c r="V339" s="217"/>
      <c r="W339" s="217"/>
      <c r="X339" s="217"/>
      <c r="Y339" s="217"/>
      <c r="Z339" s="217"/>
      <c r="AA339" s="217"/>
      <c r="AB339" s="217"/>
      <c r="AC339" s="217"/>
      <c r="AD339" s="217"/>
      <c r="AE339" s="217" t="s">
        <v>130</v>
      </c>
      <c r="AF339" s="217">
        <v>0</v>
      </c>
      <c r="AG339" s="217"/>
      <c r="AH339" s="217"/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ht="22.5" outlineLevel="1" x14ac:dyDescent="0.2">
      <c r="A340" s="218"/>
      <c r="B340" s="228"/>
      <c r="C340" s="252" t="s">
        <v>272</v>
      </c>
      <c r="D340" s="231"/>
      <c r="E340" s="236"/>
      <c r="F340" s="241"/>
      <c r="G340" s="241"/>
      <c r="H340" s="241"/>
      <c r="I340" s="241"/>
      <c r="J340" s="241"/>
      <c r="K340" s="241"/>
      <c r="L340" s="241"/>
      <c r="M340" s="241"/>
      <c r="N340" s="241"/>
      <c r="O340" s="241"/>
      <c r="P340" s="241"/>
      <c r="Q340" s="241"/>
      <c r="R340" s="241"/>
      <c r="S340" s="241"/>
      <c r="T340" s="242"/>
      <c r="U340" s="241"/>
      <c r="V340" s="217"/>
      <c r="W340" s="217"/>
      <c r="X340" s="217"/>
      <c r="Y340" s="217"/>
      <c r="Z340" s="217"/>
      <c r="AA340" s="217"/>
      <c r="AB340" s="217"/>
      <c r="AC340" s="217"/>
      <c r="AD340" s="217"/>
      <c r="AE340" s="217" t="s">
        <v>130</v>
      </c>
      <c r="AF340" s="217">
        <v>0</v>
      </c>
      <c r="AG340" s="217"/>
      <c r="AH340" s="217"/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1" x14ac:dyDescent="0.2">
      <c r="A341" s="218"/>
      <c r="B341" s="228"/>
      <c r="C341" s="252" t="s">
        <v>381</v>
      </c>
      <c r="D341" s="231"/>
      <c r="E341" s="236">
        <v>1</v>
      </c>
      <c r="F341" s="241"/>
      <c r="G341" s="241"/>
      <c r="H341" s="241"/>
      <c r="I341" s="241"/>
      <c r="J341" s="241"/>
      <c r="K341" s="241"/>
      <c r="L341" s="241"/>
      <c r="M341" s="241"/>
      <c r="N341" s="241"/>
      <c r="O341" s="241"/>
      <c r="P341" s="241"/>
      <c r="Q341" s="241"/>
      <c r="R341" s="241"/>
      <c r="S341" s="241"/>
      <c r="T341" s="242"/>
      <c r="U341" s="241"/>
      <c r="V341" s="217"/>
      <c r="W341" s="217"/>
      <c r="X341" s="217"/>
      <c r="Y341" s="217"/>
      <c r="Z341" s="217"/>
      <c r="AA341" s="217"/>
      <c r="AB341" s="217"/>
      <c r="AC341" s="217"/>
      <c r="AD341" s="217"/>
      <c r="AE341" s="217" t="s">
        <v>130</v>
      </c>
      <c r="AF341" s="217">
        <v>0</v>
      </c>
      <c r="AG341" s="217"/>
      <c r="AH341" s="217"/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17"/>
      <c r="BB341" s="217"/>
      <c r="BC341" s="217"/>
      <c r="BD341" s="217"/>
      <c r="BE341" s="217"/>
      <c r="BF341" s="217"/>
      <c r="BG341" s="217"/>
      <c r="BH341" s="217"/>
    </row>
    <row r="342" spans="1:60" outlineLevel="1" x14ac:dyDescent="0.2">
      <c r="A342" s="218"/>
      <c r="B342" s="228"/>
      <c r="C342" s="252" t="s">
        <v>382</v>
      </c>
      <c r="D342" s="231"/>
      <c r="E342" s="236">
        <v>2</v>
      </c>
      <c r="F342" s="241"/>
      <c r="G342" s="241"/>
      <c r="H342" s="241"/>
      <c r="I342" s="241"/>
      <c r="J342" s="241"/>
      <c r="K342" s="241"/>
      <c r="L342" s="241"/>
      <c r="M342" s="241"/>
      <c r="N342" s="241"/>
      <c r="O342" s="241"/>
      <c r="P342" s="241"/>
      <c r="Q342" s="241"/>
      <c r="R342" s="241"/>
      <c r="S342" s="241"/>
      <c r="T342" s="242"/>
      <c r="U342" s="241"/>
      <c r="V342" s="217"/>
      <c r="W342" s="217"/>
      <c r="X342" s="217"/>
      <c r="Y342" s="217"/>
      <c r="Z342" s="217"/>
      <c r="AA342" s="217"/>
      <c r="AB342" s="217"/>
      <c r="AC342" s="217"/>
      <c r="AD342" s="217"/>
      <c r="AE342" s="217" t="s">
        <v>130</v>
      </c>
      <c r="AF342" s="217">
        <v>0</v>
      </c>
      <c r="AG342" s="217"/>
      <c r="AH342" s="217"/>
      <c r="AI342" s="217"/>
      <c r="AJ342" s="217"/>
      <c r="AK342" s="217"/>
      <c r="AL342" s="217"/>
      <c r="AM342" s="217"/>
      <c r="AN342" s="217"/>
      <c r="AO342" s="217"/>
      <c r="AP342" s="217"/>
      <c r="AQ342" s="217"/>
      <c r="AR342" s="217"/>
      <c r="AS342" s="217"/>
      <c r="AT342" s="217"/>
      <c r="AU342" s="217"/>
      <c r="AV342" s="217"/>
      <c r="AW342" s="217"/>
      <c r="AX342" s="217"/>
      <c r="AY342" s="217"/>
      <c r="AZ342" s="217"/>
      <c r="BA342" s="217"/>
      <c r="BB342" s="217"/>
      <c r="BC342" s="217"/>
      <c r="BD342" s="217"/>
      <c r="BE342" s="217"/>
      <c r="BF342" s="217"/>
      <c r="BG342" s="217"/>
      <c r="BH342" s="217"/>
    </row>
    <row r="343" spans="1:60" outlineLevel="1" x14ac:dyDescent="0.2">
      <c r="A343" s="218"/>
      <c r="B343" s="228"/>
      <c r="C343" s="252" t="s">
        <v>383</v>
      </c>
      <c r="D343" s="231"/>
      <c r="E343" s="236">
        <v>1</v>
      </c>
      <c r="F343" s="241"/>
      <c r="G343" s="241"/>
      <c r="H343" s="241"/>
      <c r="I343" s="241"/>
      <c r="J343" s="241"/>
      <c r="K343" s="241"/>
      <c r="L343" s="241"/>
      <c r="M343" s="241"/>
      <c r="N343" s="241"/>
      <c r="O343" s="241"/>
      <c r="P343" s="241"/>
      <c r="Q343" s="241"/>
      <c r="R343" s="241"/>
      <c r="S343" s="241"/>
      <c r="T343" s="242"/>
      <c r="U343" s="241"/>
      <c r="V343" s="217"/>
      <c r="W343" s="217"/>
      <c r="X343" s="217"/>
      <c r="Y343" s="217"/>
      <c r="Z343" s="217"/>
      <c r="AA343" s="217"/>
      <c r="AB343" s="217"/>
      <c r="AC343" s="217"/>
      <c r="AD343" s="217"/>
      <c r="AE343" s="217" t="s">
        <v>130</v>
      </c>
      <c r="AF343" s="217">
        <v>0</v>
      </c>
      <c r="AG343" s="217"/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1" x14ac:dyDescent="0.2">
      <c r="A344" s="218"/>
      <c r="B344" s="228"/>
      <c r="C344" s="252" t="s">
        <v>384</v>
      </c>
      <c r="D344" s="231"/>
      <c r="E344" s="236">
        <v>1</v>
      </c>
      <c r="F344" s="241"/>
      <c r="G344" s="241"/>
      <c r="H344" s="241"/>
      <c r="I344" s="241"/>
      <c r="J344" s="241"/>
      <c r="K344" s="241"/>
      <c r="L344" s="241"/>
      <c r="M344" s="241"/>
      <c r="N344" s="241"/>
      <c r="O344" s="241"/>
      <c r="P344" s="241"/>
      <c r="Q344" s="241"/>
      <c r="R344" s="241"/>
      <c r="S344" s="241"/>
      <c r="T344" s="242"/>
      <c r="U344" s="241"/>
      <c r="V344" s="217"/>
      <c r="W344" s="217"/>
      <c r="X344" s="217"/>
      <c r="Y344" s="217"/>
      <c r="Z344" s="217"/>
      <c r="AA344" s="217"/>
      <c r="AB344" s="217"/>
      <c r="AC344" s="217"/>
      <c r="AD344" s="217"/>
      <c r="AE344" s="217" t="s">
        <v>130</v>
      </c>
      <c r="AF344" s="217">
        <v>0</v>
      </c>
      <c r="AG344" s="217"/>
      <c r="AH344" s="217"/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outlineLevel="1" x14ac:dyDescent="0.2">
      <c r="A345" s="218"/>
      <c r="B345" s="228"/>
      <c r="C345" s="252" t="s">
        <v>385</v>
      </c>
      <c r="D345" s="231"/>
      <c r="E345" s="236">
        <v>1</v>
      </c>
      <c r="F345" s="241"/>
      <c r="G345" s="241"/>
      <c r="H345" s="241"/>
      <c r="I345" s="241"/>
      <c r="J345" s="241"/>
      <c r="K345" s="241"/>
      <c r="L345" s="241"/>
      <c r="M345" s="241"/>
      <c r="N345" s="241"/>
      <c r="O345" s="241"/>
      <c r="P345" s="241"/>
      <c r="Q345" s="241"/>
      <c r="R345" s="241"/>
      <c r="S345" s="241"/>
      <c r="T345" s="242"/>
      <c r="U345" s="241"/>
      <c r="V345" s="217"/>
      <c r="W345" s="217"/>
      <c r="X345" s="217"/>
      <c r="Y345" s="217"/>
      <c r="Z345" s="217"/>
      <c r="AA345" s="217"/>
      <c r="AB345" s="217"/>
      <c r="AC345" s="217"/>
      <c r="AD345" s="217"/>
      <c r="AE345" s="217" t="s">
        <v>130</v>
      </c>
      <c r="AF345" s="217">
        <v>0</v>
      </c>
      <c r="AG345" s="217"/>
      <c r="AH345" s="217"/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</row>
    <row r="346" spans="1:60" outlineLevel="1" x14ac:dyDescent="0.2">
      <c r="A346" s="218"/>
      <c r="B346" s="228"/>
      <c r="C346" s="252" t="s">
        <v>386</v>
      </c>
      <c r="D346" s="231"/>
      <c r="E346" s="236">
        <v>2</v>
      </c>
      <c r="F346" s="241"/>
      <c r="G346" s="241"/>
      <c r="H346" s="241"/>
      <c r="I346" s="241"/>
      <c r="J346" s="241"/>
      <c r="K346" s="241"/>
      <c r="L346" s="241"/>
      <c r="M346" s="241"/>
      <c r="N346" s="241"/>
      <c r="O346" s="241"/>
      <c r="P346" s="241"/>
      <c r="Q346" s="241"/>
      <c r="R346" s="241"/>
      <c r="S346" s="241"/>
      <c r="T346" s="242"/>
      <c r="U346" s="241"/>
      <c r="V346" s="217"/>
      <c r="W346" s="217"/>
      <c r="X346" s="217"/>
      <c r="Y346" s="217"/>
      <c r="Z346" s="217"/>
      <c r="AA346" s="217"/>
      <c r="AB346" s="217"/>
      <c r="AC346" s="217"/>
      <c r="AD346" s="217"/>
      <c r="AE346" s="217" t="s">
        <v>130</v>
      </c>
      <c r="AF346" s="217">
        <v>0</v>
      </c>
      <c r="AG346" s="217"/>
      <c r="AH346" s="217"/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</row>
    <row r="347" spans="1:60" outlineLevel="1" x14ac:dyDescent="0.2">
      <c r="A347" s="218"/>
      <c r="B347" s="228"/>
      <c r="C347" s="252" t="s">
        <v>387</v>
      </c>
      <c r="D347" s="231"/>
      <c r="E347" s="236">
        <v>1</v>
      </c>
      <c r="F347" s="241"/>
      <c r="G347" s="241"/>
      <c r="H347" s="241"/>
      <c r="I347" s="241"/>
      <c r="J347" s="241"/>
      <c r="K347" s="241"/>
      <c r="L347" s="241"/>
      <c r="M347" s="241"/>
      <c r="N347" s="241"/>
      <c r="O347" s="241"/>
      <c r="P347" s="241"/>
      <c r="Q347" s="241"/>
      <c r="R347" s="241"/>
      <c r="S347" s="241"/>
      <c r="T347" s="242"/>
      <c r="U347" s="241"/>
      <c r="V347" s="217"/>
      <c r="W347" s="217"/>
      <c r="X347" s="217"/>
      <c r="Y347" s="217"/>
      <c r="Z347" s="217"/>
      <c r="AA347" s="217"/>
      <c r="AB347" s="217"/>
      <c r="AC347" s="217"/>
      <c r="AD347" s="217"/>
      <c r="AE347" s="217" t="s">
        <v>130</v>
      </c>
      <c r="AF347" s="217">
        <v>0</v>
      </c>
      <c r="AG347" s="217"/>
      <c r="AH347" s="217"/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ht="33.75" outlineLevel="1" x14ac:dyDescent="0.2">
      <c r="A348" s="218">
        <v>56</v>
      </c>
      <c r="B348" s="228" t="s">
        <v>367</v>
      </c>
      <c r="C348" s="251" t="s">
        <v>388</v>
      </c>
      <c r="D348" s="230" t="s">
        <v>369</v>
      </c>
      <c r="E348" s="235">
        <v>18</v>
      </c>
      <c r="F348" s="241">
        <v>145</v>
      </c>
      <c r="G348" s="241">
        <v>2610</v>
      </c>
      <c r="H348" s="241">
        <v>145</v>
      </c>
      <c r="I348" s="241">
        <f>ROUND(E348*H348,2)</f>
        <v>2610</v>
      </c>
      <c r="J348" s="241">
        <v>0</v>
      </c>
      <c r="K348" s="241">
        <f>ROUND(E348*J348,2)</f>
        <v>0</v>
      </c>
      <c r="L348" s="241">
        <v>21</v>
      </c>
      <c r="M348" s="241">
        <f>G348*(1+L348/100)</f>
        <v>3158.1</v>
      </c>
      <c r="N348" s="241">
        <v>1E-4</v>
      </c>
      <c r="O348" s="241">
        <f>ROUND(E348*N348,2)</f>
        <v>0</v>
      </c>
      <c r="P348" s="241">
        <v>0</v>
      </c>
      <c r="Q348" s="241">
        <f>ROUND(E348*P348,2)</f>
        <v>0</v>
      </c>
      <c r="R348" s="241"/>
      <c r="S348" s="241"/>
      <c r="T348" s="242">
        <v>0</v>
      </c>
      <c r="U348" s="241">
        <f>ROUND(E348*T348,2)</f>
        <v>0</v>
      </c>
      <c r="V348" s="217"/>
      <c r="W348" s="217"/>
      <c r="X348" s="217"/>
      <c r="Y348" s="217"/>
      <c r="Z348" s="217"/>
      <c r="AA348" s="217"/>
      <c r="AB348" s="217"/>
      <c r="AC348" s="217"/>
      <c r="AD348" s="217"/>
      <c r="AE348" s="217" t="s">
        <v>263</v>
      </c>
      <c r="AF348" s="217"/>
      <c r="AG348" s="217"/>
      <c r="AH348" s="217"/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1" x14ac:dyDescent="0.2">
      <c r="A349" s="218"/>
      <c r="B349" s="228"/>
      <c r="C349" s="252" t="s">
        <v>389</v>
      </c>
      <c r="D349" s="231"/>
      <c r="E349" s="236"/>
      <c r="F349" s="241"/>
      <c r="G349" s="241"/>
      <c r="H349" s="241"/>
      <c r="I349" s="241"/>
      <c r="J349" s="241"/>
      <c r="K349" s="241"/>
      <c r="L349" s="241"/>
      <c r="M349" s="241"/>
      <c r="N349" s="241"/>
      <c r="O349" s="241"/>
      <c r="P349" s="241"/>
      <c r="Q349" s="241"/>
      <c r="R349" s="241"/>
      <c r="S349" s="241"/>
      <c r="T349" s="242"/>
      <c r="U349" s="241"/>
      <c r="V349" s="217"/>
      <c r="W349" s="217"/>
      <c r="X349" s="217"/>
      <c r="Y349" s="217"/>
      <c r="Z349" s="217"/>
      <c r="AA349" s="217"/>
      <c r="AB349" s="217"/>
      <c r="AC349" s="217"/>
      <c r="AD349" s="217"/>
      <c r="AE349" s="217" t="s">
        <v>130</v>
      </c>
      <c r="AF349" s="217">
        <v>0</v>
      </c>
      <c r="AG349" s="217"/>
      <c r="AH349" s="217"/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ht="22.5" outlineLevel="1" x14ac:dyDescent="0.2">
      <c r="A350" s="218"/>
      <c r="B350" s="228"/>
      <c r="C350" s="252" t="s">
        <v>380</v>
      </c>
      <c r="D350" s="231"/>
      <c r="E350" s="236"/>
      <c r="F350" s="241"/>
      <c r="G350" s="241"/>
      <c r="H350" s="241"/>
      <c r="I350" s="241"/>
      <c r="J350" s="241"/>
      <c r="K350" s="241"/>
      <c r="L350" s="241"/>
      <c r="M350" s="241"/>
      <c r="N350" s="241"/>
      <c r="O350" s="241"/>
      <c r="P350" s="241"/>
      <c r="Q350" s="241"/>
      <c r="R350" s="241"/>
      <c r="S350" s="241"/>
      <c r="T350" s="242"/>
      <c r="U350" s="241"/>
      <c r="V350" s="217"/>
      <c r="W350" s="217"/>
      <c r="X350" s="217"/>
      <c r="Y350" s="217"/>
      <c r="Z350" s="217"/>
      <c r="AA350" s="217"/>
      <c r="AB350" s="217"/>
      <c r="AC350" s="217"/>
      <c r="AD350" s="217"/>
      <c r="AE350" s="217" t="s">
        <v>130</v>
      </c>
      <c r="AF350" s="217">
        <v>0</v>
      </c>
      <c r="AG350" s="217"/>
      <c r="AH350" s="217"/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1" x14ac:dyDescent="0.2">
      <c r="A351" s="218"/>
      <c r="B351" s="228"/>
      <c r="C351" s="252" t="s">
        <v>390</v>
      </c>
      <c r="D351" s="231"/>
      <c r="E351" s="236">
        <v>2</v>
      </c>
      <c r="F351" s="241"/>
      <c r="G351" s="241"/>
      <c r="H351" s="241"/>
      <c r="I351" s="241"/>
      <c r="J351" s="241"/>
      <c r="K351" s="241"/>
      <c r="L351" s="241"/>
      <c r="M351" s="241"/>
      <c r="N351" s="241"/>
      <c r="O351" s="241"/>
      <c r="P351" s="241"/>
      <c r="Q351" s="241"/>
      <c r="R351" s="241"/>
      <c r="S351" s="241"/>
      <c r="T351" s="242"/>
      <c r="U351" s="241"/>
      <c r="V351" s="217"/>
      <c r="W351" s="217"/>
      <c r="X351" s="217"/>
      <c r="Y351" s="217"/>
      <c r="Z351" s="217"/>
      <c r="AA351" s="217"/>
      <c r="AB351" s="217"/>
      <c r="AC351" s="217"/>
      <c r="AD351" s="217"/>
      <c r="AE351" s="217" t="s">
        <v>130</v>
      </c>
      <c r="AF351" s="217">
        <v>0</v>
      </c>
      <c r="AG351" s="217"/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</row>
    <row r="352" spans="1:60" outlineLevel="1" x14ac:dyDescent="0.2">
      <c r="A352" s="218"/>
      <c r="B352" s="228"/>
      <c r="C352" s="252" t="s">
        <v>277</v>
      </c>
      <c r="D352" s="231"/>
      <c r="E352" s="236">
        <v>4</v>
      </c>
      <c r="F352" s="241"/>
      <c r="G352" s="241"/>
      <c r="H352" s="241"/>
      <c r="I352" s="241"/>
      <c r="J352" s="241"/>
      <c r="K352" s="241"/>
      <c r="L352" s="241"/>
      <c r="M352" s="241"/>
      <c r="N352" s="241"/>
      <c r="O352" s="241"/>
      <c r="P352" s="241"/>
      <c r="Q352" s="241"/>
      <c r="R352" s="241"/>
      <c r="S352" s="241"/>
      <c r="T352" s="242"/>
      <c r="U352" s="241"/>
      <c r="V352" s="217"/>
      <c r="W352" s="217"/>
      <c r="X352" s="217"/>
      <c r="Y352" s="217"/>
      <c r="Z352" s="217"/>
      <c r="AA352" s="217"/>
      <c r="AB352" s="217"/>
      <c r="AC352" s="217"/>
      <c r="AD352" s="217"/>
      <c r="AE352" s="217" t="s">
        <v>130</v>
      </c>
      <c r="AF352" s="217">
        <v>0</v>
      </c>
      <c r="AG352" s="217"/>
      <c r="AH352" s="217"/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1" x14ac:dyDescent="0.2">
      <c r="A353" s="218"/>
      <c r="B353" s="228"/>
      <c r="C353" s="252" t="s">
        <v>278</v>
      </c>
      <c r="D353" s="231"/>
      <c r="E353" s="236">
        <v>2</v>
      </c>
      <c r="F353" s="241"/>
      <c r="G353" s="241"/>
      <c r="H353" s="241"/>
      <c r="I353" s="241"/>
      <c r="J353" s="241"/>
      <c r="K353" s="241"/>
      <c r="L353" s="241"/>
      <c r="M353" s="241"/>
      <c r="N353" s="241"/>
      <c r="O353" s="241"/>
      <c r="P353" s="241"/>
      <c r="Q353" s="241"/>
      <c r="R353" s="241"/>
      <c r="S353" s="241"/>
      <c r="T353" s="242"/>
      <c r="U353" s="241"/>
      <c r="V353" s="217"/>
      <c r="W353" s="217"/>
      <c r="X353" s="217"/>
      <c r="Y353" s="217"/>
      <c r="Z353" s="217"/>
      <c r="AA353" s="217"/>
      <c r="AB353" s="217"/>
      <c r="AC353" s="217"/>
      <c r="AD353" s="217"/>
      <c r="AE353" s="217" t="s">
        <v>130</v>
      </c>
      <c r="AF353" s="217">
        <v>0</v>
      </c>
      <c r="AG353" s="217"/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1" x14ac:dyDescent="0.2">
      <c r="A354" s="218"/>
      <c r="B354" s="228"/>
      <c r="C354" s="252" t="s">
        <v>279</v>
      </c>
      <c r="D354" s="231"/>
      <c r="E354" s="236">
        <v>2</v>
      </c>
      <c r="F354" s="241"/>
      <c r="G354" s="241"/>
      <c r="H354" s="241"/>
      <c r="I354" s="241"/>
      <c r="J354" s="241"/>
      <c r="K354" s="241"/>
      <c r="L354" s="241"/>
      <c r="M354" s="241"/>
      <c r="N354" s="241"/>
      <c r="O354" s="241"/>
      <c r="P354" s="241"/>
      <c r="Q354" s="241"/>
      <c r="R354" s="241"/>
      <c r="S354" s="241"/>
      <c r="T354" s="242"/>
      <c r="U354" s="241"/>
      <c r="V354" s="217"/>
      <c r="W354" s="217"/>
      <c r="X354" s="217"/>
      <c r="Y354" s="217"/>
      <c r="Z354" s="217"/>
      <c r="AA354" s="217"/>
      <c r="AB354" s="217"/>
      <c r="AC354" s="217"/>
      <c r="AD354" s="217"/>
      <c r="AE354" s="217" t="s">
        <v>130</v>
      </c>
      <c r="AF354" s="217">
        <v>0</v>
      </c>
      <c r="AG354" s="217"/>
      <c r="AH354" s="217"/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outlineLevel="1" x14ac:dyDescent="0.2">
      <c r="A355" s="218"/>
      <c r="B355" s="228"/>
      <c r="C355" s="252" t="s">
        <v>280</v>
      </c>
      <c r="D355" s="231"/>
      <c r="E355" s="236">
        <v>2</v>
      </c>
      <c r="F355" s="241"/>
      <c r="G355" s="241"/>
      <c r="H355" s="241"/>
      <c r="I355" s="241"/>
      <c r="J355" s="241"/>
      <c r="K355" s="241"/>
      <c r="L355" s="241"/>
      <c r="M355" s="241"/>
      <c r="N355" s="241"/>
      <c r="O355" s="241"/>
      <c r="P355" s="241"/>
      <c r="Q355" s="241"/>
      <c r="R355" s="241"/>
      <c r="S355" s="241"/>
      <c r="T355" s="242"/>
      <c r="U355" s="241"/>
      <c r="V355" s="217"/>
      <c r="W355" s="217"/>
      <c r="X355" s="217"/>
      <c r="Y355" s="217"/>
      <c r="Z355" s="217"/>
      <c r="AA355" s="217"/>
      <c r="AB355" s="217"/>
      <c r="AC355" s="217"/>
      <c r="AD355" s="217"/>
      <c r="AE355" s="217" t="s">
        <v>130</v>
      </c>
      <c r="AF355" s="217">
        <v>0</v>
      </c>
      <c r="AG355" s="217"/>
      <c r="AH355" s="217"/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1" x14ac:dyDescent="0.2">
      <c r="A356" s="218"/>
      <c r="B356" s="228"/>
      <c r="C356" s="252" t="s">
        <v>281</v>
      </c>
      <c r="D356" s="231"/>
      <c r="E356" s="236">
        <v>4</v>
      </c>
      <c r="F356" s="241"/>
      <c r="G356" s="241"/>
      <c r="H356" s="241"/>
      <c r="I356" s="241"/>
      <c r="J356" s="241"/>
      <c r="K356" s="241"/>
      <c r="L356" s="241"/>
      <c r="M356" s="241"/>
      <c r="N356" s="241"/>
      <c r="O356" s="241"/>
      <c r="P356" s="241"/>
      <c r="Q356" s="241"/>
      <c r="R356" s="241"/>
      <c r="S356" s="241"/>
      <c r="T356" s="242"/>
      <c r="U356" s="241"/>
      <c r="V356" s="217"/>
      <c r="W356" s="217"/>
      <c r="X356" s="217"/>
      <c r="Y356" s="217"/>
      <c r="Z356" s="217"/>
      <c r="AA356" s="217"/>
      <c r="AB356" s="217"/>
      <c r="AC356" s="217"/>
      <c r="AD356" s="217"/>
      <c r="AE356" s="217" t="s">
        <v>130</v>
      </c>
      <c r="AF356" s="217">
        <v>0</v>
      </c>
      <c r="AG356" s="217"/>
      <c r="AH356" s="217"/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1" x14ac:dyDescent="0.2">
      <c r="A357" s="218"/>
      <c r="B357" s="228"/>
      <c r="C357" s="252" t="s">
        <v>283</v>
      </c>
      <c r="D357" s="231"/>
      <c r="E357" s="236">
        <v>2</v>
      </c>
      <c r="F357" s="241"/>
      <c r="G357" s="241"/>
      <c r="H357" s="241"/>
      <c r="I357" s="241"/>
      <c r="J357" s="241"/>
      <c r="K357" s="241"/>
      <c r="L357" s="241"/>
      <c r="M357" s="241"/>
      <c r="N357" s="241"/>
      <c r="O357" s="241"/>
      <c r="P357" s="241"/>
      <c r="Q357" s="241"/>
      <c r="R357" s="241"/>
      <c r="S357" s="241"/>
      <c r="T357" s="242"/>
      <c r="U357" s="241"/>
      <c r="V357" s="217"/>
      <c r="W357" s="217"/>
      <c r="X357" s="217"/>
      <c r="Y357" s="217"/>
      <c r="Z357" s="217"/>
      <c r="AA357" s="217"/>
      <c r="AB357" s="217"/>
      <c r="AC357" s="217"/>
      <c r="AD357" s="217"/>
      <c r="AE357" s="217" t="s">
        <v>130</v>
      </c>
      <c r="AF357" s="217">
        <v>0</v>
      </c>
      <c r="AG357" s="217"/>
      <c r="AH357" s="217"/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ht="33.75" outlineLevel="1" x14ac:dyDescent="0.2">
      <c r="A358" s="218">
        <v>57</v>
      </c>
      <c r="B358" s="228" t="s">
        <v>391</v>
      </c>
      <c r="C358" s="251" t="s">
        <v>392</v>
      </c>
      <c r="D358" s="230" t="s">
        <v>252</v>
      </c>
      <c r="E358" s="235">
        <v>3.4527399999999999</v>
      </c>
      <c r="F358" s="241">
        <v>1072.7</v>
      </c>
      <c r="G358" s="241">
        <v>3703.75</v>
      </c>
      <c r="H358" s="241">
        <v>0</v>
      </c>
      <c r="I358" s="241">
        <f>ROUND(E358*H358,2)</f>
        <v>0</v>
      </c>
      <c r="J358" s="241">
        <v>1072.7</v>
      </c>
      <c r="K358" s="241">
        <f>ROUND(E358*J358,2)</f>
        <v>3703.75</v>
      </c>
      <c r="L358" s="241">
        <v>21</v>
      </c>
      <c r="M358" s="241">
        <f>G358*(1+L358/100)</f>
        <v>4481.5374999999995</v>
      </c>
      <c r="N358" s="241">
        <v>0</v>
      </c>
      <c r="O358" s="241">
        <f>ROUND(E358*N358,2)</f>
        <v>0</v>
      </c>
      <c r="P358" s="241">
        <v>0</v>
      </c>
      <c r="Q358" s="241">
        <f>ROUND(E358*P358,2)</f>
        <v>0</v>
      </c>
      <c r="R358" s="241"/>
      <c r="S358" s="241"/>
      <c r="T358" s="242">
        <v>0</v>
      </c>
      <c r="U358" s="241">
        <f>ROUND(E358*T358,2)</f>
        <v>0</v>
      </c>
      <c r="V358" s="217"/>
      <c r="W358" s="217"/>
      <c r="X358" s="217"/>
      <c r="Y358" s="217"/>
      <c r="Z358" s="217"/>
      <c r="AA358" s="217"/>
      <c r="AB358" s="217"/>
      <c r="AC358" s="217"/>
      <c r="AD358" s="217"/>
      <c r="AE358" s="217" t="s">
        <v>253</v>
      </c>
      <c r="AF358" s="217"/>
      <c r="AG358" s="217"/>
      <c r="AH358" s="217"/>
      <c r="AI358" s="217"/>
      <c r="AJ358" s="217"/>
      <c r="AK358" s="217"/>
      <c r="AL358" s="217"/>
      <c r="AM358" s="217"/>
      <c r="AN358" s="217"/>
      <c r="AO358" s="217"/>
      <c r="AP358" s="217"/>
      <c r="AQ358" s="217"/>
      <c r="AR358" s="217"/>
      <c r="AS358" s="217"/>
      <c r="AT358" s="217"/>
      <c r="AU358" s="217"/>
      <c r="AV358" s="217"/>
      <c r="AW358" s="217"/>
      <c r="AX358" s="217"/>
      <c r="AY358" s="217"/>
      <c r="AZ358" s="217"/>
      <c r="BA358" s="217"/>
      <c r="BB358" s="217"/>
      <c r="BC358" s="217"/>
      <c r="BD358" s="217"/>
      <c r="BE358" s="217"/>
      <c r="BF358" s="217"/>
      <c r="BG358" s="217"/>
      <c r="BH358" s="217"/>
    </row>
    <row r="359" spans="1:60" outlineLevel="1" x14ac:dyDescent="0.2">
      <c r="A359" s="218"/>
      <c r="B359" s="228"/>
      <c r="C359" s="252" t="s">
        <v>254</v>
      </c>
      <c r="D359" s="231"/>
      <c r="E359" s="236"/>
      <c r="F359" s="241"/>
      <c r="G359" s="241"/>
      <c r="H359" s="241"/>
      <c r="I359" s="241"/>
      <c r="J359" s="241"/>
      <c r="K359" s="241"/>
      <c r="L359" s="241"/>
      <c r="M359" s="241"/>
      <c r="N359" s="241"/>
      <c r="O359" s="241"/>
      <c r="P359" s="241"/>
      <c r="Q359" s="241"/>
      <c r="R359" s="241"/>
      <c r="S359" s="241"/>
      <c r="T359" s="242"/>
      <c r="U359" s="241"/>
      <c r="V359" s="217"/>
      <c r="W359" s="217"/>
      <c r="X359" s="217"/>
      <c r="Y359" s="217"/>
      <c r="Z359" s="217"/>
      <c r="AA359" s="217"/>
      <c r="AB359" s="217"/>
      <c r="AC359" s="217"/>
      <c r="AD359" s="217"/>
      <c r="AE359" s="217" t="s">
        <v>130</v>
      </c>
      <c r="AF359" s="217">
        <v>0</v>
      </c>
      <c r="AG359" s="217"/>
      <c r="AH359" s="217"/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ht="22.5" outlineLevel="1" x14ac:dyDescent="0.2">
      <c r="A360" s="218"/>
      <c r="B360" s="228"/>
      <c r="C360" s="252" t="s">
        <v>393</v>
      </c>
      <c r="D360" s="231"/>
      <c r="E360" s="236"/>
      <c r="F360" s="241"/>
      <c r="G360" s="241"/>
      <c r="H360" s="241"/>
      <c r="I360" s="241"/>
      <c r="J360" s="241"/>
      <c r="K360" s="241"/>
      <c r="L360" s="241"/>
      <c r="M360" s="241"/>
      <c r="N360" s="241"/>
      <c r="O360" s="241"/>
      <c r="P360" s="241"/>
      <c r="Q360" s="241"/>
      <c r="R360" s="241"/>
      <c r="S360" s="241"/>
      <c r="T360" s="242"/>
      <c r="U360" s="241"/>
      <c r="V360" s="217"/>
      <c r="W360" s="217"/>
      <c r="X360" s="217"/>
      <c r="Y360" s="217"/>
      <c r="Z360" s="217"/>
      <c r="AA360" s="217"/>
      <c r="AB360" s="217"/>
      <c r="AC360" s="217"/>
      <c r="AD360" s="217"/>
      <c r="AE360" s="217" t="s">
        <v>130</v>
      </c>
      <c r="AF360" s="217">
        <v>0</v>
      </c>
      <c r="AG360" s="217"/>
      <c r="AH360" s="217"/>
      <c r="AI360" s="217"/>
      <c r="AJ360" s="217"/>
      <c r="AK360" s="217"/>
      <c r="AL360" s="217"/>
      <c r="AM360" s="217"/>
      <c r="AN360" s="217"/>
      <c r="AO360" s="217"/>
      <c r="AP360" s="217"/>
      <c r="AQ360" s="217"/>
      <c r="AR360" s="217"/>
      <c r="AS360" s="217"/>
      <c r="AT360" s="217"/>
      <c r="AU360" s="217"/>
      <c r="AV360" s="217"/>
      <c r="AW360" s="217"/>
      <c r="AX360" s="217"/>
      <c r="AY360" s="217"/>
      <c r="AZ360" s="217"/>
      <c r="BA360" s="217"/>
      <c r="BB360" s="217"/>
      <c r="BC360" s="217"/>
      <c r="BD360" s="217"/>
      <c r="BE360" s="217"/>
      <c r="BF360" s="217"/>
      <c r="BG360" s="217"/>
      <c r="BH360" s="217"/>
    </row>
    <row r="361" spans="1:60" outlineLevel="1" x14ac:dyDescent="0.2">
      <c r="A361" s="218"/>
      <c r="B361" s="228"/>
      <c r="C361" s="252" t="s">
        <v>394</v>
      </c>
      <c r="D361" s="231"/>
      <c r="E361" s="236">
        <v>3.4527399999999999</v>
      </c>
      <c r="F361" s="241"/>
      <c r="G361" s="241"/>
      <c r="H361" s="241"/>
      <c r="I361" s="241"/>
      <c r="J361" s="241"/>
      <c r="K361" s="241"/>
      <c r="L361" s="241"/>
      <c r="M361" s="241"/>
      <c r="N361" s="241"/>
      <c r="O361" s="241"/>
      <c r="P361" s="241"/>
      <c r="Q361" s="241"/>
      <c r="R361" s="241"/>
      <c r="S361" s="241"/>
      <c r="T361" s="242"/>
      <c r="U361" s="241"/>
      <c r="V361" s="217"/>
      <c r="W361" s="217"/>
      <c r="X361" s="217"/>
      <c r="Y361" s="217"/>
      <c r="Z361" s="217"/>
      <c r="AA361" s="217"/>
      <c r="AB361" s="217"/>
      <c r="AC361" s="217"/>
      <c r="AD361" s="217"/>
      <c r="AE361" s="217" t="s">
        <v>130</v>
      </c>
      <c r="AF361" s="217">
        <v>0</v>
      </c>
      <c r="AG361" s="217"/>
      <c r="AH361" s="217"/>
      <c r="AI361" s="217"/>
      <c r="AJ361" s="217"/>
      <c r="AK361" s="217"/>
      <c r="AL361" s="217"/>
      <c r="AM361" s="217"/>
      <c r="AN361" s="217"/>
      <c r="AO361" s="217"/>
      <c r="AP361" s="217"/>
      <c r="AQ361" s="217"/>
      <c r="AR361" s="217"/>
      <c r="AS361" s="217"/>
      <c r="AT361" s="217"/>
      <c r="AU361" s="217"/>
      <c r="AV361" s="217"/>
      <c r="AW361" s="217"/>
      <c r="AX361" s="217"/>
      <c r="AY361" s="217"/>
      <c r="AZ361" s="217"/>
      <c r="BA361" s="217"/>
      <c r="BB361" s="217"/>
      <c r="BC361" s="217"/>
      <c r="BD361" s="217"/>
      <c r="BE361" s="217"/>
      <c r="BF361" s="217"/>
      <c r="BG361" s="217"/>
      <c r="BH361" s="217"/>
    </row>
    <row r="362" spans="1:60" x14ac:dyDescent="0.2">
      <c r="A362" s="224" t="s">
        <v>123</v>
      </c>
      <c r="B362" s="229" t="s">
        <v>94</v>
      </c>
      <c r="C362" s="253" t="s">
        <v>95</v>
      </c>
      <c r="D362" s="232"/>
      <c r="E362" s="237"/>
      <c r="F362" s="243"/>
      <c r="G362" s="243">
        <f>SUMIF(AE363:AE392,"&lt;&gt;NOR",G363:G392)</f>
        <v>26740.85</v>
      </c>
      <c r="H362" s="243"/>
      <c r="I362" s="243">
        <f>SUM(I363:I392)</f>
        <v>15823.97</v>
      </c>
      <c r="J362" s="243"/>
      <c r="K362" s="243">
        <f>SUM(K363:K392)</f>
        <v>10916.88</v>
      </c>
      <c r="L362" s="243"/>
      <c r="M362" s="243">
        <f>SUM(M363:M392)</f>
        <v>32356.428499999995</v>
      </c>
      <c r="N362" s="243"/>
      <c r="O362" s="243">
        <f>SUM(O363:O392)</f>
        <v>7.0000000000000007E-2</v>
      </c>
      <c r="P362" s="243"/>
      <c r="Q362" s="243">
        <f>SUM(Q363:Q392)</f>
        <v>0</v>
      </c>
      <c r="R362" s="243"/>
      <c r="S362" s="243"/>
      <c r="T362" s="244"/>
      <c r="U362" s="243">
        <f>SUM(U363:U392)</f>
        <v>47.04</v>
      </c>
      <c r="AE362" t="s">
        <v>124</v>
      </c>
    </row>
    <row r="363" spans="1:60" outlineLevel="1" x14ac:dyDescent="0.2">
      <c r="A363" s="218">
        <v>58</v>
      </c>
      <c r="B363" s="228" t="s">
        <v>395</v>
      </c>
      <c r="C363" s="251" t="s">
        <v>396</v>
      </c>
      <c r="D363" s="230" t="s">
        <v>127</v>
      </c>
      <c r="E363" s="235">
        <v>227.72399999999999</v>
      </c>
      <c r="F363" s="241">
        <v>89</v>
      </c>
      <c r="G363" s="241">
        <v>20267.439999999999</v>
      </c>
      <c r="H363" s="241">
        <v>53.84</v>
      </c>
      <c r="I363" s="241">
        <f>ROUND(E363*H363,2)</f>
        <v>12260.66</v>
      </c>
      <c r="J363" s="241">
        <v>35.159999999999997</v>
      </c>
      <c r="K363" s="241">
        <f>ROUND(E363*J363,2)</f>
        <v>8006.78</v>
      </c>
      <c r="L363" s="241">
        <v>21</v>
      </c>
      <c r="M363" s="241">
        <f>G363*(1+L363/100)</f>
        <v>24523.602399999996</v>
      </c>
      <c r="N363" s="241">
        <v>2.0000000000000001E-4</v>
      </c>
      <c r="O363" s="241">
        <f>ROUND(E363*N363,2)</f>
        <v>0.05</v>
      </c>
      <c r="P363" s="241">
        <v>0</v>
      </c>
      <c r="Q363" s="241">
        <f>ROUND(E363*P363,2)</f>
        <v>0</v>
      </c>
      <c r="R363" s="241"/>
      <c r="S363" s="241"/>
      <c r="T363" s="242">
        <v>0.151</v>
      </c>
      <c r="U363" s="241">
        <f>ROUND(E363*T363,2)</f>
        <v>34.39</v>
      </c>
      <c r="V363" s="217"/>
      <c r="W363" s="217"/>
      <c r="X363" s="217"/>
      <c r="Y363" s="217"/>
      <c r="Z363" s="217"/>
      <c r="AA363" s="217"/>
      <c r="AB363" s="217"/>
      <c r="AC363" s="217"/>
      <c r="AD363" s="217"/>
      <c r="AE363" s="217" t="s">
        <v>259</v>
      </c>
      <c r="AF363" s="217"/>
      <c r="AG363" s="217"/>
      <c r="AH363" s="217"/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1" x14ac:dyDescent="0.2">
      <c r="A364" s="218"/>
      <c r="B364" s="228"/>
      <c r="C364" s="252" t="s">
        <v>228</v>
      </c>
      <c r="D364" s="231"/>
      <c r="E364" s="236"/>
      <c r="F364" s="241"/>
      <c r="G364" s="241"/>
      <c r="H364" s="241"/>
      <c r="I364" s="241"/>
      <c r="J364" s="241"/>
      <c r="K364" s="241"/>
      <c r="L364" s="241"/>
      <c r="M364" s="241"/>
      <c r="N364" s="241"/>
      <c r="O364" s="241"/>
      <c r="P364" s="241"/>
      <c r="Q364" s="241"/>
      <c r="R364" s="241"/>
      <c r="S364" s="241"/>
      <c r="T364" s="242"/>
      <c r="U364" s="241"/>
      <c r="V364" s="217"/>
      <c r="W364" s="217"/>
      <c r="X364" s="217"/>
      <c r="Y364" s="217"/>
      <c r="Z364" s="217"/>
      <c r="AA364" s="217"/>
      <c r="AB364" s="217"/>
      <c r="AC364" s="217"/>
      <c r="AD364" s="217"/>
      <c r="AE364" s="217" t="s">
        <v>130</v>
      </c>
      <c r="AF364" s="217">
        <v>0</v>
      </c>
      <c r="AG364" s="217"/>
      <c r="AH364" s="217"/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outlineLevel="1" x14ac:dyDescent="0.2">
      <c r="A365" s="218"/>
      <c r="B365" s="228"/>
      <c r="C365" s="252" t="s">
        <v>229</v>
      </c>
      <c r="D365" s="231"/>
      <c r="E365" s="236">
        <v>6.16</v>
      </c>
      <c r="F365" s="241"/>
      <c r="G365" s="241"/>
      <c r="H365" s="241"/>
      <c r="I365" s="241"/>
      <c r="J365" s="241"/>
      <c r="K365" s="241"/>
      <c r="L365" s="241"/>
      <c r="M365" s="241"/>
      <c r="N365" s="241"/>
      <c r="O365" s="241"/>
      <c r="P365" s="241"/>
      <c r="Q365" s="241"/>
      <c r="R365" s="241"/>
      <c r="S365" s="241"/>
      <c r="T365" s="242"/>
      <c r="U365" s="241"/>
      <c r="V365" s="217"/>
      <c r="W365" s="217"/>
      <c r="X365" s="217"/>
      <c r="Y365" s="217"/>
      <c r="Z365" s="217"/>
      <c r="AA365" s="217"/>
      <c r="AB365" s="217"/>
      <c r="AC365" s="217"/>
      <c r="AD365" s="217"/>
      <c r="AE365" s="217" t="s">
        <v>130</v>
      </c>
      <c r="AF365" s="217">
        <v>0</v>
      </c>
      <c r="AG365" s="217"/>
      <c r="AH365" s="217"/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outlineLevel="1" x14ac:dyDescent="0.2">
      <c r="A366" s="218"/>
      <c r="B366" s="228"/>
      <c r="C366" s="252" t="s">
        <v>230</v>
      </c>
      <c r="D366" s="231"/>
      <c r="E366" s="236">
        <v>5.6</v>
      </c>
      <c r="F366" s="241"/>
      <c r="G366" s="241"/>
      <c r="H366" s="241"/>
      <c r="I366" s="241"/>
      <c r="J366" s="241"/>
      <c r="K366" s="241"/>
      <c r="L366" s="241"/>
      <c r="M366" s="241"/>
      <c r="N366" s="241"/>
      <c r="O366" s="241"/>
      <c r="P366" s="241"/>
      <c r="Q366" s="241"/>
      <c r="R366" s="241"/>
      <c r="S366" s="241"/>
      <c r="T366" s="242"/>
      <c r="U366" s="241"/>
      <c r="V366" s="217"/>
      <c r="W366" s="217"/>
      <c r="X366" s="217"/>
      <c r="Y366" s="217"/>
      <c r="Z366" s="217"/>
      <c r="AA366" s="217"/>
      <c r="AB366" s="217"/>
      <c r="AC366" s="217"/>
      <c r="AD366" s="217"/>
      <c r="AE366" s="217" t="s">
        <v>130</v>
      </c>
      <c r="AF366" s="217">
        <v>0</v>
      </c>
      <c r="AG366" s="217"/>
      <c r="AH366" s="217"/>
      <c r="AI366" s="217"/>
      <c r="AJ366" s="217"/>
      <c r="AK366" s="217"/>
      <c r="AL366" s="217"/>
      <c r="AM366" s="217"/>
      <c r="AN366" s="217"/>
      <c r="AO366" s="217"/>
      <c r="AP366" s="217"/>
      <c r="AQ366" s="217"/>
      <c r="AR366" s="217"/>
      <c r="AS366" s="217"/>
      <c r="AT366" s="217"/>
      <c r="AU366" s="217"/>
      <c r="AV366" s="217"/>
      <c r="AW366" s="217"/>
      <c r="AX366" s="217"/>
      <c r="AY366" s="217"/>
      <c r="AZ366" s="217"/>
      <c r="BA366" s="217"/>
      <c r="BB366" s="217"/>
      <c r="BC366" s="217"/>
      <c r="BD366" s="217"/>
      <c r="BE366" s="217"/>
      <c r="BF366" s="217"/>
      <c r="BG366" s="217"/>
      <c r="BH366" s="217"/>
    </row>
    <row r="367" spans="1:60" outlineLevel="1" x14ac:dyDescent="0.2">
      <c r="A367" s="218"/>
      <c r="B367" s="228"/>
      <c r="C367" s="252" t="s">
        <v>231</v>
      </c>
      <c r="D367" s="231"/>
      <c r="E367" s="236">
        <v>5.8239999999999998</v>
      </c>
      <c r="F367" s="241"/>
      <c r="G367" s="241"/>
      <c r="H367" s="241"/>
      <c r="I367" s="241"/>
      <c r="J367" s="241"/>
      <c r="K367" s="241"/>
      <c r="L367" s="241"/>
      <c r="M367" s="241"/>
      <c r="N367" s="241"/>
      <c r="O367" s="241"/>
      <c r="P367" s="241"/>
      <c r="Q367" s="241"/>
      <c r="R367" s="241"/>
      <c r="S367" s="241"/>
      <c r="T367" s="242"/>
      <c r="U367" s="241"/>
      <c r="V367" s="217"/>
      <c r="W367" s="217"/>
      <c r="X367" s="217"/>
      <c r="Y367" s="217"/>
      <c r="Z367" s="217"/>
      <c r="AA367" s="217"/>
      <c r="AB367" s="217"/>
      <c r="AC367" s="217"/>
      <c r="AD367" s="217"/>
      <c r="AE367" s="217" t="s">
        <v>130</v>
      </c>
      <c r="AF367" s="217">
        <v>0</v>
      </c>
      <c r="AG367" s="217"/>
      <c r="AH367" s="217"/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17"/>
      <c r="BB367" s="217"/>
      <c r="BC367" s="217"/>
      <c r="BD367" s="217"/>
      <c r="BE367" s="217"/>
      <c r="BF367" s="217"/>
      <c r="BG367" s="217"/>
      <c r="BH367" s="217"/>
    </row>
    <row r="368" spans="1:60" outlineLevel="1" x14ac:dyDescent="0.2">
      <c r="A368" s="218"/>
      <c r="B368" s="228"/>
      <c r="C368" s="252" t="s">
        <v>232</v>
      </c>
      <c r="D368" s="231"/>
      <c r="E368" s="236">
        <v>5.1520000000000001</v>
      </c>
      <c r="F368" s="241"/>
      <c r="G368" s="241"/>
      <c r="H368" s="241"/>
      <c r="I368" s="241"/>
      <c r="J368" s="241"/>
      <c r="K368" s="241"/>
      <c r="L368" s="241"/>
      <c r="M368" s="241"/>
      <c r="N368" s="241"/>
      <c r="O368" s="241"/>
      <c r="P368" s="241"/>
      <c r="Q368" s="241"/>
      <c r="R368" s="241"/>
      <c r="S368" s="241"/>
      <c r="T368" s="242"/>
      <c r="U368" s="241"/>
      <c r="V368" s="217"/>
      <c r="W368" s="217"/>
      <c r="X368" s="217"/>
      <c r="Y368" s="217"/>
      <c r="Z368" s="217"/>
      <c r="AA368" s="217"/>
      <c r="AB368" s="217"/>
      <c r="AC368" s="217"/>
      <c r="AD368" s="217"/>
      <c r="AE368" s="217" t="s">
        <v>130</v>
      </c>
      <c r="AF368" s="217">
        <v>0</v>
      </c>
      <c r="AG368" s="217"/>
      <c r="AH368" s="217"/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outlineLevel="1" x14ac:dyDescent="0.2">
      <c r="A369" s="218"/>
      <c r="B369" s="228"/>
      <c r="C369" s="252" t="s">
        <v>233</v>
      </c>
      <c r="D369" s="231"/>
      <c r="E369" s="236">
        <v>5.1520000000000001</v>
      </c>
      <c r="F369" s="241"/>
      <c r="G369" s="241"/>
      <c r="H369" s="241"/>
      <c r="I369" s="241"/>
      <c r="J369" s="241"/>
      <c r="K369" s="241"/>
      <c r="L369" s="241"/>
      <c r="M369" s="241"/>
      <c r="N369" s="241"/>
      <c r="O369" s="241"/>
      <c r="P369" s="241"/>
      <c r="Q369" s="241"/>
      <c r="R369" s="241"/>
      <c r="S369" s="241"/>
      <c r="T369" s="242"/>
      <c r="U369" s="241"/>
      <c r="V369" s="217"/>
      <c r="W369" s="217"/>
      <c r="X369" s="217"/>
      <c r="Y369" s="217"/>
      <c r="Z369" s="217"/>
      <c r="AA369" s="217"/>
      <c r="AB369" s="217"/>
      <c r="AC369" s="217"/>
      <c r="AD369" s="217"/>
      <c r="AE369" s="217" t="s">
        <v>130</v>
      </c>
      <c r="AF369" s="217">
        <v>0</v>
      </c>
      <c r="AG369" s="217"/>
      <c r="AH369" s="217"/>
      <c r="AI369" s="217"/>
      <c r="AJ369" s="217"/>
      <c r="AK369" s="217"/>
      <c r="AL369" s="217"/>
      <c r="AM369" s="217"/>
      <c r="AN369" s="217"/>
      <c r="AO369" s="217"/>
      <c r="AP369" s="217"/>
      <c r="AQ369" s="217"/>
      <c r="AR369" s="217"/>
      <c r="AS369" s="217"/>
      <c r="AT369" s="217"/>
      <c r="AU369" s="217"/>
      <c r="AV369" s="217"/>
      <c r="AW369" s="217"/>
      <c r="AX369" s="217"/>
      <c r="AY369" s="217"/>
      <c r="AZ369" s="217"/>
      <c r="BA369" s="217"/>
      <c r="BB369" s="217"/>
      <c r="BC369" s="217"/>
      <c r="BD369" s="217"/>
      <c r="BE369" s="217"/>
      <c r="BF369" s="217"/>
      <c r="BG369" s="217"/>
      <c r="BH369" s="217"/>
    </row>
    <row r="370" spans="1:60" outlineLevel="1" x14ac:dyDescent="0.2">
      <c r="A370" s="218"/>
      <c r="B370" s="228"/>
      <c r="C370" s="252" t="s">
        <v>234</v>
      </c>
      <c r="D370" s="231"/>
      <c r="E370" s="236">
        <v>5.1520000000000001</v>
      </c>
      <c r="F370" s="241"/>
      <c r="G370" s="241"/>
      <c r="H370" s="241"/>
      <c r="I370" s="241"/>
      <c r="J370" s="241"/>
      <c r="K370" s="241"/>
      <c r="L370" s="241"/>
      <c r="M370" s="241"/>
      <c r="N370" s="241"/>
      <c r="O370" s="241"/>
      <c r="P370" s="241"/>
      <c r="Q370" s="241"/>
      <c r="R370" s="241"/>
      <c r="S370" s="241"/>
      <c r="T370" s="242"/>
      <c r="U370" s="241"/>
      <c r="V370" s="217"/>
      <c r="W370" s="217"/>
      <c r="X370" s="217"/>
      <c r="Y370" s="217"/>
      <c r="Z370" s="217"/>
      <c r="AA370" s="217"/>
      <c r="AB370" s="217"/>
      <c r="AC370" s="217"/>
      <c r="AD370" s="217"/>
      <c r="AE370" s="217" t="s">
        <v>130</v>
      </c>
      <c r="AF370" s="217">
        <v>0</v>
      </c>
      <c r="AG370" s="217"/>
      <c r="AH370" s="217"/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outlineLevel="1" x14ac:dyDescent="0.2">
      <c r="A371" s="218"/>
      <c r="B371" s="228"/>
      <c r="C371" s="252" t="s">
        <v>235</v>
      </c>
      <c r="D371" s="231"/>
      <c r="E371" s="236">
        <v>5.1520000000000001</v>
      </c>
      <c r="F371" s="241"/>
      <c r="G371" s="241"/>
      <c r="H371" s="241"/>
      <c r="I371" s="241"/>
      <c r="J371" s="241"/>
      <c r="K371" s="241"/>
      <c r="L371" s="241"/>
      <c r="M371" s="241"/>
      <c r="N371" s="241"/>
      <c r="O371" s="241"/>
      <c r="P371" s="241"/>
      <c r="Q371" s="241"/>
      <c r="R371" s="241"/>
      <c r="S371" s="241"/>
      <c r="T371" s="242"/>
      <c r="U371" s="241"/>
      <c r="V371" s="217"/>
      <c r="W371" s="217"/>
      <c r="X371" s="217"/>
      <c r="Y371" s="217"/>
      <c r="Z371" s="217"/>
      <c r="AA371" s="217"/>
      <c r="AB371" s="217"/>
      <c r="AC371" s="217"/>
      <c r="AD371" s="217"/>
      <c r="AE371" s="217" t="s">
        <v>130</v>
      </c>
      <c r="AF371" s="217">
        <v>0</v>
      </c>
      <c r="AG371" s="217"/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1" x14ac:dyDescent="0.2">
      <c r="A372" s="218"/>
      <c r="B372" s="228"/>
      <c r="C372" s="252" t="s">
        <v>397</v>
      </c>
      <c r="D372" s="231"/>
      <c r="E372" s="236"/>
      <c r="F372" s="241"/>
      <c r="G372" s="241"/>
      <c r="H372" s="241"/>
      <c r="I372" s="241"/>
      <c r="J372" s="241"/>
      <c r="K372" s="241"/>
      <c r="L372" s="241"/>
      <c r="M372" s="241"/>
      <c r="N372" s="241"/>
      <c r="O372" s="241"/>
      <c r="P372" s="241"/>
      <c r="Q372" s="241"/>
      <c r="R372" s="241"/>
      <c r="S372" s="241"/>
      <c r="T372" s="242"/>
      <c r="U372" s="241"/>
      <c r="V372" s="217"/>
      <c r="W372" s="217"/>
      <c r="X372" s="217"/>
      <c r="Y372" s="217"/>
      <c r="Z372" s="217"/>
      <c r="AA372" s="217"/>
      <c r="AB372" s="217"/>
      <c r="AC372" s="217"/>
      <c r="AD372" s="217"/>
      <c r="AE372" s="217" t="s">
        <v>130</v>
      </c>
      <c r="AF372" s="217">
        <v>0</v>
      </c>
      <c r="AG372" s="217"/>
      <c r="AH372" s="217"/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 outlineLevel="1" x14ac:dyDescent="0.2">
      <c r="A373" s="218"/>
      <c r="B373" s="228"/>
      <c r="C373" s="252" t="s">
        <v>398</v>
      </c>
      <c r="D373" s="231"/>
      <c r="E373" s="236">
        <v>4.7039999999999997</v>
      </c>
      <c r="F373" s="241"/>
      <c r="G373" s="241"/>
      <c r="H373" s="241"/>
      <c r="I373" s="241"/>
      <c r="J373" s="241"/>
      <c r="K373" s="241"/>
      <c r="L373" s="241"/>
      <c r="M373" s="241"/>
      <c r="N373" s="241"/>
      <c r="O373" s="241"/>
      <c r="P373" s="241"/>
      <c r="Q373" s="241"/>
      <c r="R373" s="241"/>
      <c r="S373" s="241"/>
      <c r="T373" s="242"/>
      <c r="U373" s="241"/>
      <c r="V373" s="217"/>
      <c r="W373" s="217"/>
      <c r="X373" s="217"/>
      <c r="Y373" s="217"/>
      <c r="Z373" s="217"/>
      <c r="AA373" s="217"/>
      <c r="AB373" s="217"/>
      <c r="AC373" s="217"/>
      <c r="AD373" s="217"/>
      <c r="AE373" s="217" t="s">
        <v>130</v>
      </c>
      <c r="AF373" s="217">
        <v>0</v>
      </c>
      <c r="AG373" s="217"/>
      <c r="AH373" s="217"/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</row>
    <row r="374" spans="1:60" outlineLevel="1" x14ac:dyDescent="0.2">
      <c r="A374" s="218"/>
      <c r="B374" s="228"/>
      <c r="C374" s="252" t="s">
        <v>399</v>
      </c>
      <c r="D374" s="231"/>
      <c r="E374" s="236">
        <v>4.4800000000000004</v>
      </c>
      <c r="F374" s="241"/>
      <c r="G374" s="241"/>
      <c r="H374" s="241"/>
      <c r="I374" s="241"/>
      <c r="J374" s="241"/>
      <c r="K374" s="241"/>
      <c r="L374" s="241"/>
      <c r="M374" s="241"/>
      <c r="N374" s="241"/>
      <c r="O374" s="241"/>
      <c r="P374" s="241"/>
      <c r="Q374" s="241"/>
      <c r="R374" s="241"/>
      <c r="S374" s="241"/>
      <c r="T374" s="242"/>
      <c r="U374" s="241"/>
      <c r="V374" s="217"/>
      <c r="W374" s="217"/>
      <c r="X374" s="217"/>
      <c r="Y374" s="217"/>
      <c r="Z374" s="217"/>
      <c r="AA374" s="217"/>
      <c r="AB374" s="217"/>
      <c r="AC374" s="217"/>
      <c r="AD374" s="217"/>
      <c r="AE374" s="217" t="s">
        <v>130</v>
      </c>
      <c r="AF374" s="217">
        <v>0</v>
      </c>
      <c r="AG374" s="217"/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outlineLevel="1" x14ac:dyDescent="0.2">
      <c r="A375" s="218"/>
      <c r="B375" s="228"/>
      <c r="C375" s="252" t="s">
        <v>400</v>
      </c>
      <c r="D375" s="231"/>
      <c r="E375" s="236">
        <v>4.4800000000000004</v>
      </c>
      <c r="F375" s="241"/>
      <c r="G375" s="241"/>
      <c r="H375" s="241"/>
      <c r="I375" s="241"/>
      <c r="J375" s="241"/>
      <c r="K375" s="241"/>
      <c r="L375" s="241"/>
      <c r="M375" s="241"/>
      <c r="N375" s="241"/>
      <c r="O375" s="241"/>
      <c r="P375" s="241"/>
      <c r="Q375" s="241"/>
      <c r="R375" s="241"/>
      <c r="S375" s="241"/>
      <c r="T375" s="242"/>
      <c r="U375" s="241"/>
      <c r="V375" s="217"/>
      <c r="W375" s="217"/>
      <c r="X375" s="217"/>
      <c r="Y375" s="217"/>
      <c r="Z375" s="217"/>
      <c r="AA375" s="217"/>
      <c r="AB375" s="217"/>
      <c r="AC375" s="217"/>
      <c r="AD375" s="217"/>
      <c r="AE375" s="217" t="s">
        <v>130</v>
      </c>
      <c r="AF375" s="217">
        <v>0</v>
      </c>
      <c r="AG375" s="217"/>
      <c r="AH375" s="217"/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17"/>
      <c r="BB375" s="217"/>
      <c r="BC375" s="217"/>
      <c r="BD375" s="217"/>
      <c r="BE375" s="217"/>
      <c r="BF375" s="217"/>
      <c r="BG375" s="217"/>
      <c r="BH375" s="217"/>
    </row>
    <row r="376" spans="1:60" outlineLevel="1" x14ac:dyDescent="0.2">
      <c r="A376" s="218"/>
      <c r="B376" s="228"/>
      <c r="C376" s="252" t="s">
        <v>401</v>
      </c>
      <c r="D376" s="231"/>
      <c r="E376" s="236">
        <v>4.7039999999999997</v>
      </c>
      <c r="F376" s="241"/>
      <c r="G376" s="241"/>
      <c r="H376" s="241"/>
      <c r="I376" s="241"/>
      <c r="J376" s="241"/>
      <c r="K376" s="241"/>
      <c r="L376" s="241"/>
      <c r="M376" s="241"/>
      <c r="N376" s="241"/>
      <c r="O376" s="241"/>
      <c r="P376" s="241"/>
      <c r="Q376" s="241"/>
      <c r="R376" s="241"/>
      <c r="S376" s="241"/>
      <c r="T376" s="242"/>
      <c r="U376" s="241"/>
      <c r="V376" s="217"/>
      <c r="W376" s="217"/>
      <c r="X376" s="217"/>
      <c r="Y376" s="217"/>
      <c r="Z376" s="217"/>
      <c r="AA376" s="217"/>
      <c r="AB376" s="217"/>
      <c r="AC376" s="217"/>
      <c r="AD376" s="217"/>
      <c r="AE376" s="217" t="s">
        <v>130</v>
      </c>
      <c r="AF376" s="217">
        <v>0</v>
      </c>
      <c r="AG376" s="217"/>
      <c r="AH376" s="217"/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outlineLevel="1" x14ac:dyDescent="0.2">
      <c r="A377" s="218"/>
      <c r="B377" s="228"/>
      <c r="C377" s="252" t="s">
        <v>402</v>
      </c>
      <c r="D377" s="231"/>
      <c r="E377" s="236">
        <v>4.4800000000000004</v>
      </c>
      <c r="F377" s="241"/>
      <c r="G377" s="241"/>
      <c r="H377" s="241"/>
      <c r="I377" s="241"/>
      <c r="J377" s="241"/>
      <c r="K377" s="241"/>
      <c r="L377" s="241"/>
      <c r="M377" s="241"/>
      <c r="N377" s="241"/>
      <c r="O377" s="241"/>
      <c r="P377" s="241"/>
      <c r="Q377" s="241"/>
      <c r="R377" s="241"/>
      <c r="S377" s="241"/>
      <c r="T377" s="242"/>
      <c r="U377" s="241"/>
      <c r="V377" s="217"/>
      <c r="W377" s="217"/>
      <c r="X377" s="217"/>
      <c r="Y377" s="217"/>
      <c r="Z377" s="217"/>
      <c r="AA377" s="217"/>
      <c r="AB377" s="217"/>
      <c r="AC377" s="217"/>
      <c r="AD377" s="217"/>
      <c r="AE377" s="217" t="s">
        <v>130</v>
      </c>
      <c r="AF377" s="217">
        <v>0</v>
      </c>
      <c r="AG377" s="217"/>
      <c r="AH377" s="217"/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outlineLevel="1" x14ac:dyDescent="0.2">
      <c r="A378" s="218"/>
      <c r="B378" s="228"/>
      <c r="C378" s="252" t="s">
        <v>403</v>
      </c>
      <c r="D378" s="231"/>
      <c r="E378" s="236">
        <v>103.684</v>
      </c>
      <c r="F378" s="241"/>
      <c r="G378" s="241"/>
      <c r="H378" s="241"/>
      <c r="I378" s="241"/>
      <c r="J378" s="241"/>
      <c r="K378" s="241"/>
      <c r="L378" s="241"/>
      <c r="M378" s="241"/>
      <c r="N378" s="241"/>
      <c r="O378" s="241"/>
      <c r="P378" s="241"/>
      <c r="Q378" s="241"/>
      <c r="R378" s="241"/>
      <c r="S378" s="241"/>
      <c r="T378" s="242"/>
      <c r="U378" s="241"/>
      <c r="V378" s="217"/>
      <c r="W378" s="217"/>
      <c r="X378" s="217"/>
      <c r="Y378" s="217"/>
      <c r="Z378" s="217"/>
      <c r="AA378" s="217"/>
      <c r="AB378" s="217"/>
      <c r="AC378" s="217"/>
      <c r="AD378" s="217"/>
      <c r="AE378" s="217" t="s">
        <v>130</v>
      </c>
      <c r="AF378" s="217">
        <v>0</v>
      </c>
      <c r="AG378" s="217"/>
      <c r="AH378" s="217"/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17"/>
      <c r="BB378" s="217"/>
      <c r="BC378" s="217"/>
      <c r="BD378" s="217"/>
      <c r="BE378" s="217"/>
      <c r="BF378" s="217"/>
      <c r="BG378" s="217"/>
      <c r="BH378" s="217"/>
    </row>
    <row r="379" spans="1:60" outlineLevel="1" x14ac:dyDescent="0.2">
      <c r="A379" s="218"/>
      <c r="B379" s="228"/>
      <c r="C379" s="252" t="s">
        <v>404</v>
      </c>
      <c r="D379" s="231"/>
      <c r="E379" s="236">
        <v>63</v>
      </c>
      <c r="F379" s="241"/>
      <c r="G379" s="241"/>
      <c r="H379" s="241"/>
      <c r="I379" s="241"/>
      <c r="J379" s="241"/>
      <c r="K379" s="241"/>
      <c r="L379" s="241"/>
      <c r="M379" s="241"/>
      <c r="N379" s="241"/>
      <c r="O379" s="241"/>
      <c r="P379" s="241"/>
      <c r="Q379" s="241"/>
      <c r="R379" s="241"/>
      <c r="S379" s="241"/>
      <c r="T379" s="242"/>
      <c r="U379" s="241"/>
      <c r="V379" s="217"/>
      <c r="W379" s="217"/>
      <c r="X379" s="217"/>
      <c r="Y379" s="217"/>
      <c r="Z379" s="217"/>
      <c r="AA379" s="217"/>
      <c r="AB379" s="217"/>
      <c r="AC379" s="217"/>
      <c r="AD379" s="217"/>
      <c r="AE379" s="217" t="s">
        <v>130</v>
      </c>
      <c r="AF379" s="217">
        <v>0</v>
      </c>
      <c r="AG379" s="217"/>
      <c r="AH379" s="217"/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1" x14ac:dyDescent="0.2">
      <c r="A380" s="218">
        <v>59</v>
      </c>
      <c r="B380" s="228" t="s">
        <v>405</v>
      </c>
      <c r="C380" s="251" t="s">
        <v>406</v>
      </c>
      <c r="D380" s="230" t="s">
        <v>127</v>
      </c>
      <c r="E380" s="235">
        <v>83.744</v>
      </c>
      <c r="F380" s="241">
        <v>77.3</v>
      </c>
      <c r="G380" s="241">
        <v>6473.41</v>
      </c>
      <c r="H380" s="241">
        <v>42.55</v>
      </c>
      <c r="I380" s="241">
        <f>ROUND(E380*H380,2)</f>
        <v>3563.31</v>
      </c>
      <c r="J380" s="241">
        <v>34.75</v>
      </c>
      <c r="K380" s="241">
        <f>ROUND(E380*J380,2)</f>
        <v>2910.1</v>
      </c>
      <c r="L380" s="241">
        <v>21</v>
      </c>
      <c r="M380" s="241">
        <f>G380*(1+L380/100)</f>
        <v>7832.8260999999993</v>
      </c>
      <c r="N380" s="241">
        <v>2.0000000000000001E-4</v>
      </c>
      <c r="O380" s="241">
        <f>ROUND(E380*N380,2)</f>
        <v>0.02</v>
      </c>
      <c r="P380" s="241">
        <v>0</v>
      </c>
      <c r="Q380" s="241">
        <f>ROUND(E380*P380,2)</f>
        <v>0</v>
      </c>
      <c r="R380" s="241"/>
      <c r="S380" s="241"/>
      <c r="T380" s="242">
        <v>0.151</v>
      </c>
      <c r="U380" s="241">
        <f>ROUND(E380*T380,2)</f>
        <v>12.65</v>
      </c>
      <c r="V380" s="217"/>
      <c r="W380" s="217"/>
      <c r="X380" s="217"/>
      <c r="Y380" s="217"/>
      <c r="Z380" s="217"/>
      <c r="AA380" s="217"/>
      <c r="AB380" s="217"/>
      <c r="AC380" s="217"/>
      <c r="AD380" s="217"/>
      <c r="AE380" s="217" t="s">
        <v>200</v>
      </c>
      <c r="AF380" s="217"/>
      <c r="AG380" s="217"/>
      <c r="AH380" s="217"/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ht="33.75" outlineLevel="1" x14ac:dyDescent="0.2">
      <c r="A381" s="218"/>
      <c r="B381" s="228"/>
      <c r="C381" s="252" t="s">
        <v>144</v>
      </c>
      <c r="D381" s="231"/>
      <c r="E381" s="236"/>
      <c r="F381" s="241"/>
      <c r="G381" s="241"/>
      <c r="H381" s="241"/>
      <c r="I381" s="241"/>
      <c r="J381" s="241"/>
      <c r="K381" s="241"/>
      <c r="L381" s="241"/>
      <c r="M381" s="241"/>
      <c r="N381" s="241"/>
      <c r="O381" s="241"/>
      <c r="P381" s="241"/>
      <c r="Q381" s="241"/>
      <c r="R381" s="241"/>
      <c r="S381" s="241"/>
      <c r="T381" s="242"/>
      <c r="U381" s="241"/>
      <c r="V381" s="217"/>
      <c r="W381" s="217"/>
      <c r="X381" s="217"/>
      <c r="Y381" s="217"/>
      <c r="Z381" s="217"/>
      <c r="AA381" s="217"/>
      <c r="AB381" s="217"/>
      <c r="AC381" s="217"/>
      <c r="AD381" s="217"/>
      <c r="AE381" s="217" t="s">
        <v>130</v>
      </c>
      <c r="AF381" s="217">
        <v>0</v>
      </c>
      <c r="AG381" s="217"/>
      <c r="AH381" s="217"/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ht="33.75" outlineLevel="1" x14ac:dyDescent="0.2">
      <c r="A382" s="218"/>
      <c r="B382" s="228"/>
      <c r="C382" s="252" t="s">
        <v>145</v>
      </c>
      <c r="D382" s="231"/>
      <c r="E382" s="236"/>
      <c r="F382" s="241"/>
      <c r="G382" s="241"/>
      <c r="H382" s="241"/>
      <c r="I382" s="241"/>
      <c r="J382" s="241"/>
      <c r="K382" s="241"/>
      <c r="L382" s="241"/>
      <c r="M382" s="241"/>
      <c r="N382" s="241"/>
      <c r="O382" s="241"/>
      <c r="P382" s="241"/>
      <c r="Q382" s="241"/>
      <c r="R382" s="241"/>
      <c r="S382" s="241"/>
      <c r="T382" s="242"/>
      <c r="U382" s="241"/>
      <c r="V382" s="217"/>
      <c r="W382" s="217"/>
      <c r="X382" s="217"/>
      <c r="Y382" s="217"/>
      <c r="Z382" s="217"/>
      <c r="AA382" s="217"/>
      <c r="AB382" s="217"/>
      <c r="AC382" s="217"/>
      <c r="AD382" s="217"/>
      <c r="AE382" s="217" t="s">
        <v>130</v>
      </c>
      <c r="AF382" s="217">
        <v>0</v>
      </c>
      <c r="AG382" s="217"/>
      <c r="AH382" s="217"/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1" x14ac:dyDescent="0.2">
      <c r="A383" s="218"/>
      <c r="B383" s="228"/>
      <c r="C383" s="252" t="s">
        <v>146</v>
      </c>
      <c r="D383" s="231"/>
      <c r="E383" s="236">
        <v>28.18</v>
      </c>
      <c r="F383" s="241"/>
      <c r="G383" s="241"/>
      <c r="H383" s="241"/>
      <c r="I383" s="241"/>
      <c r="J383" s="241"/>
      <c r="K383" s="241"/>
      <c r="L383" s="241"/>
      <c r="M383" s="241"/>
      <c r="N383" s="241"/>
      <c r="O383" s="241"/>
      <c r="P383" s="241"/>
      <c r="Q383" s="241"/>
      <c r="R383" s="241"/>
      <c r="S383" s="241"/>
      <c r="T383" s="242"/>
      <c r="U383" s="241"/>
      <c r="V383" s="217"/>
      <c r="W383" s="217"/>
      <c r="X383" s="217"/>
      <c r="Y383" s="217"/>
      <c r="Z383" s="217"/>
      <c r="AA383" s="217"/>
      <c r="AB383" s="217"/>
      <c r="AC383" s="217"/>
      <c r="AD383" s="217"/>
      <c r="AE383" s="217" t="s">
        <v>130</v>
      </c>
      <c r="AF383" s="217">
        <v>0</v>
      </c>
      <c r="AG383" s="217"/>
      <c r="AH383" s="217"/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outlineLevel="1" x14ac:dyDescent="0.2">
      <c r="A384" s="218"/>
      <c r="B384" s="228"/>
      <c r="C384" s="252" t="s">
        <v>147</v>
      </c>
      <c r="D384" s="231"/>
      <c r="E384" s="236">
        <v>2.16</v>
      </c>
      <c r="F384" s="241"/>
      <c r="G384" s="241"/>
      <c r="H384" s="241"/>
      <c r="I384" s="241"/>
      <c r="J384" s="241"/>
      <c r="K384" s="241"/>
      <c r="L384" s="241"/>
      <c r="M384" s="241"/>
      <c r="N384" s="241"/>
      <c r="O384" s="241"/>
      <c r="P384" s="241"/>
      <c r="Q384" s="241"/>
      <c r="R384" s="241"/>
      <c r="S384" s="241"/>
      <c r="T384" s="242"/>
      <c r="U384" s="241"/>
      <c r="V384" s="217"/>
      <c r="W384" s="217"/>
      <c r="X384" s="217"/>
      <c r="Y384" s="217"/>
      <c r="Z384" s="217"/>
      <c r="AA384" s="217"/>
      <c r="AB384" s="217"/>
      <c r="AC384" s="217"/>
      <c r="AD384" s="217"/>
      <c r="AE384" s="217" t="s">
        <v>130</v>
      </c>
      <c r="AF384" s="217">
        <v>0</v>
      </c>
      <c r="AG384" s="217"/>
      <c r="AH384" s="217"/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1" x14ac:dyDescent="0.2">
      <c r="A385" s="218"/>
      <c r="B385" s="228"/>
      <c r="C385" s="254" t="s">
        <v>148</v>
      </c>
      <c r="D385" s="233"/>
      <c r="E385" s="238">
        <v>30.34</v>
      </c>
      <c r="F385" s="241"/>
      <c r="G385" s="241"/>
      <c r="H385" s="241"/>
      <c r="I385" s="241"/>
      <c r="J385" s="241"/>
      <c r="K385" s="241"/>
      <c r="L385" s="241"/>
      <c r="M385" s="241"/>
      <c r="N385" s="241"/>
      <c r="O385" s="241"/>
      <c r="P385" s="241"/>
      <c r="Q385" s="241"/>
      <c r="R385" s="241"/>
      <c r="S385" s="241"/>
      <c r="T385" s="242"/>
      <c r="U385" s="241"/>
      <c r="V385" s="217"/>
      <c r="W385" s="217"/>
      <c r="X385" s="217"/>
      <c r="Y385" s="217"/>
      <c r="Z385" s="217"/>
      <c r="AA385" s="217"/>
      <c r="AB385" s="217"/>
      <c r="AC385" s="217"/>
      <c r="AD385" s="217"/>
      <c r="AE385" s="217" t="s">
        <v>130</v>
      </c>
      <c r="AF385" s="217">
        <v>1</v>
      </c>
      <c r="AG385" s="217"/>
      <c r="AH385" s="217"/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ht="22.5" outlineLevel="1" x14ac:dyDescent="0.2">
      <c r="A386" s="218"/>
      <c r="B386" s="228"/>
      <c r="C386" s="252" t="s">
        <v>149</v>
      </c>
      <c r="D386" s="231"/>
      <c r="E386" s="236">
        <v>13.3</v>
      </c>
      <c r="F386" s="241"/>
      <c r="G386" s="241"/>
      <c r="H386" s="241"/>
      <c r="I386" s="241"/>
      <c r="J386" s="241"/>
      <c r="K386" s="241"/>
      <c r="L386" s="241"/>
      <c r="M386" s="241"/>
      <c r="N386" s="241"/>
      <c r="O386" s="241"/>
      <c r="P386" s="241"/>
      <c r="Q386" s="241"/>
      <c r="R386" s="241"/>
      <c r="S386" s="241"/>
      <c r="T386" s="242"/>
      <c r="U386" s="241"/>
      <c r="V386" s="217"/>
      <c r="W386" s="217"/>
      <c r="X386" s="217"/>
      <c r="Y386" s="217"/>
      <c r="Z386" s="217"/>
      <c r="AA386" s="217"/>
      <c r="AB386" s="217"/>
      <c r="AC386" s="217"/>
      <c r="AD386" s="217"/>
      <c r="AE386" s="217" t="s">
        <v>130</v>
      </c>
      <c r="AF386" s="217">
        <v>0</v>
      </c>
      <c r="AG386" s="217"/>
      <c r="AH386" s="217"/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outlineLevel="1" x14ac:dyDescent="0.2">
      <c r="A387" s="218"/>
      <c r="B387" s="228"/>
      <c r="C387" s="254" t="s">
        <v>148</v>
      </c>
      <c r="D387" s="233"/>
      <c r="E387" s="238">
        <v>13.3</v>
      </c>
      <c r="F387" s="241"/>
      <c r="G387" s="241"/>
      <c r="H387" s="241"/>
      <c r="I387" s="241"/>
      <c r="J387" s="241"/>
      <c r="K387" s="241"/>
      <c r="L387" s="241"/>
      <c r="M387" s="241"/>
      <c r="N387" s="241"/>
      <c r="O387" s="241"/>
      <c r="P387" s="241"/>
      <c r="Q387" s="241"/>
      <c r="R387" s="241"/>
      <c r="S387" s="241"/>
      <c r="T387" s="242"/>
      <c r="U387" s="241"/>
      <c r="V387" s="217"/>
      <c r="W387" s="217"/>
      <c r="X387" s="217"/>
      <c r="Y387" s="217"/>
      <c r="Z387" s="217"/>
      <c r="AA387" s="217"/>
      <c r="AB387" s="217"/>
      <c r="AC387" s="217"/>
      <c r="AD387" s="217"/>
      <c r="AE387" s="217" t="s">
        <v>130</v>
      </c>
      <c r="AF387" s="217">
        <v>1</v>
      </c>
      <c r="AG387" s="217"/>
      <c r="AH387" s="217"/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ht="22.5" outlineLevel="1" x14ac:dyDescent="0.2">
      <c r="A388" s="218"/>
      <c r="B388" s="228"/>
      <c r="C388" s="252" t="s">
        <v>150</v>
      </c>
      <c r="D388" s="231"/>
      <c r="E388" s="236">
        <v>4.8239999999999998</v>
      </c>
      <c r="F388" s="241"/>
      <c r="G388" s="241"/>
      <c r="H388" s="241"/>
      <c r="I388" s="241"/>
      <c r="J388" s="241"/>
      <c r="K388" s="241"/>
      <c r="L388" s="241"/>
      <c r="M388" s="241"/>
      <c r="N388" s="241"/>
      <c r="O388" s="241"/>
      <c r="P388" s="241"/>
      <c r="Q388" s="241"/>
      <c r="R388" s="241"/>
      <c r="S388" s="241"/>
      <c r="T388" s="242"/>
      <c r="U388" s="241"/>
      <c r="V388" s="217"/>
      <c r="W388" s="217"/>
      <c r="X388" s="217"/>
      <c r="Y388" s="217"/>
      <c r="Z388" s="217"/>
      <c r="AA388" s="217"/>
      <c r="AB388" s="217"/>
      <c r="AC388" s="217"/>
      <c r="AD388" s="217"/>
      <c r="AE388" s="217" t="s">
        <v>130</v>
      </c>
      <c r="AF388" s="217">
        <v>0</v>
      </c>
      <c r="AG388" s="217"/>
      <c r="AH388" s="217"/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outlineLevel="1" x14ac:dyDescent="0.2">
      <c r="A389" s="218"/>
      <c r="B389" s="228"/>
      <c r="C389" s="254" t="s">
        <v>148</v>
      </c>
      <c r="D389" s="233"/>
      <c r="E389" s="238">
        <v>4.8239999999999998</v>
      </c>
      <c r="F389" s="241"/>
      <c r="G389" s="241"/>
      <c r="H389" s="241"/>
      <c r="I389" s="241"/>
      <c r="J389" s="241"/>
      <c r="K389" s="241"/>
      <c r="L389" s="241"/>
      <c r="M389" s="241"/>
      <c r="N389" s="241"/>
      <c r="O389" s="241"/>
      <c r="P389" s="241"/>
      <c r="Q389" s="241"/>
      <c r="R389" s="241"/>
      <c r="S389" s="241"/>
      <c r="T389" s="242"/>
      <c r="U389" s="241"/>
      <c r="V389" s="217"/>
      <c r="W389" s="217"/>
      <c r="X389" s="217"/>
      <c r="Y389" s="217"/>
      <c r="Z389" s="217"/>
      <c r="AA389" s="217"/>
      <c r="AB389" s="217"/>
      <c r="AC389" s="217"/>
      <c r="AD389" s="217"/>
      <c r="AE389" s="217" t="s">
        <v>130</v>
      </c>
      <c r="AF389" s="217">
        <v>1</v>
      </c>
      <c r="AG389" s="217"/>
      <c r="AH389" s="217"/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outlineLevel="1" x14ac:dyDescent="0.2">
      <c r="A390" s="218"/>
      <c r="B390" s="228"/>
      <c r="C390" s="252" t="s">
        <v>407</v>
      </c>
      <c r="D390" s="231"/>
      <c r="E390" s="236">
        <v>12.88</v>
      </c>
      <c r="F390" s="241"/>
      <c r="G390" s="241"/>
      <c r="H390" s="241"/>
      <c r="I390" s="241"/>
      <c r="J390" s="241"/>
      <c r="K390" s="241"/>
      <c r="L390" s="241"/>
      <c r="M390" s="241"/>
      <c r="N390" s="241"/>
      <c r="O390" s="241"/>
      <c r="P390" s="241"/>
      <c r="Q390" s="241"/>
      <c r="R390" s="241"/>
      <c r="S390" s="241"/>
      <c r="T390" s="242"/>
      <c r="U390" s="241"/>
      <c r="V390" s="217"/>
      <c r="W390" s="217"/>
      <c r="X390" s="217"/>
      <c r="Y390" s="217"/>
      <c r="Z390" s="217"/>
      <c r="AA390" s="217"/>
      <c r="AB390" s="217"/>
      <c r="AC390" s="217"/>
      <c r="AD390" s="217"/>
      <c r="AE390" s="217" t="s">
        <v>130</v>
      </c>
      <c r="AF390" s="217">
        <v>0</v>
      </c>
      <c r="AG390" s="217"/>
      <c r="AH390" s="217"/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1" x14ac:dyDescent="0.2">
      <c r="A391" s="218"/>
      <c r="B391" s="228"/>
      <c r="C391" s="254" t="s">
        <v>148</v>
      </c>
      <c r="D391" s="233"/>
      <c r="E391" s="238">
        <v>12.88</v>
      </c>
      <c r="F391" s="241"/>
      <c r="G391" s="241"/>
      <c r="H391" s="241"/>
      <c r="I391" s="241"/>
      <c r="J391" s="241"/>
      <c r="K391" s="241"/>
      <c r="L391" s="241"/>
      <c r="M391" s="241"/>
      <c r="N391" s="241"/>
      <c r="O391" s="241"/>
      <c r="P391" s="241"/>
      <c r="Q391" s="241"/>
      <c r="R391" s="241"/>
      <c r="S391" s="241"/>
      <c r="T391" s="242"/>
      <c r="U391" s="241"/>
      <c r="V391" s="217"/>
      <c r="W391" s="217"/>
      <c r="X391" s="217"/>
      <c r="Y391" s="217"/>
      <c r="Z391" s="217"/>
      <c r="AA391" s="217"/>
      <c r="AB391" s="217"/>
      <c r="AC391" s="217"/>
      <c r="AD391" s="217"/>
      <c r="AE391" s="217" t="s">
        <v>130</v>
      </c>
      <c r="AF391" s="217">
        <v>1</v>
      </c>
      <c r="AG391" s="217"/>
      <c r="AH391" s="217"/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1" x14ac:dyDescent="0.2">
      <c r="A392" s="218"/>
      <c r="B392" s="228"/>
      <c r="C392" s="252" t="s">
        <v>408</v>
      </c>
      <c r="D392" s="231"/>
      <c r="E392" s="236">
        <v>22.4</v>
      </c>
      <c r="F392" s="241"/>
      <c r="G392" s="241"/>
      <c r="H392" s="241"/>
      <c r="I392" s="241"/>
      <c r="J392" s="241"/>
      <c r="K392" s="241"/>
      <c r="L392" s="241"/>
      <c r="M392" s="241"/>
      <c r="N392" s="241"/>
      <c r="O392" s="241"/>
      <c r="P392" s="241"/>
      <c r="Q392" s="241"/>
      <c r="R392" s="241"/>
      <c r="S392" s="241"/>
      <c r="T392" s="242"/>
      <c r="U392" s="241"/>
      <c r="V392" s="217"/>
      <c r="W392" s="217"/>
      <c r="X392" s="217"/>
      <c r="Y392" s="217"/>
      <c r="Z392" s="217"/>
      <c r="AA392" s="217"/>
      <c r="AB392" s="217"/>
      <c r="AC392" s="217"/>
      <c r="AD392" s="217"/>
      <c r="AE392" s="217" t="s">
        <v>130</v>
      </c>
      <c r="AF392" s="217">
        <v>0</v>
      </c>
      <c r="AG392" s="217"/>
      <c r="AH392" s="217"/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x14ac:dyDescent="0.2">
      <c r="A393" s="224" t="s">
        <v>123</v>
      </c>
      <c r="B393" s="229" t="s">
        <v>96</v>
      </c>
      <c r="C393" s="253" t="s">
        <v>97</v>
      </c>
      <c r="D393" s="232"/>
      <c r="E393" s="237"/>
      <c r="F393" s="243"/>
      <c r="G393" s="243">
        <f>SUMIF(AE394:AE421,"&lt;&gt;NOR",G394:G421)</f>
        <v>13799.350000000002</v>
      </c>
      <c r="H393" s="243"/>
      <c r="I393" s="243">
        <f>SUM(I394:I421)</f>
        <v>0</v>
      </c>
      <c r="J393" s="243"/>
      <c r="K393" s="243">
        <f>SUM(K394:K421)</f>
        <v>13799.350000000002</v>
      </c>
      <c r="L393" s="243"/>
      <c r="M393" s="243">
        <f>SUM(M394:M421)</f>
        <v>16697.213500000002</v>
      </c>
      <c r="N393" s="243"/>
      <c r="O393" s="243">
        <f>SUM(O394:O421)</f>
        <v>0</v>
      </c>
      <c r="P393" s="243"/>
      <c r="Q393" s="243">
        <f>SUM(Q394:Q421)</f>
        <v>0</v>
      </c>
      <c r="R393" s="243"/>
      <c r="S393" s="243"/>
      <c r="T393" s="244"/>
      <c r="U393" s="243">
        <f>SUM(U394:U421)</f>
        <v>54.919999999999995</v>
      </c>
      <c r="AE393" t="s">
        <v>124</v>
      </c>
    </row>
    <row r="394" spans="1:60" ht="33.75" outlineLevel="1" x14ac:dyDescent="0.2">
      <c r="A394" s="218">
        <v>60</v>
      </c>
      <c r="B394" s="228" t="s">
        <v>409</v>
      </c>
      <c r="C394" s="251" t="s">
        <v>410</v>
      </c>
      <c r="D394" s="230" t="s">
        <v>252</v>
      </c>
      <c r="E394" s="235">
        <v>15.97147</v>
      </c>
      <c r="F394" s="241">
        <v>160</v>
      </c>
      <c r="G394" s="241">
        <v>2555.44</v>
      </c>
      <c r="H394" s="241">
        <v>0</v>
      </c>
      <c r="I394" s="241">
        <f>ROUND(E394*H394,2)</f>
        <v>0</v>
      </c>
      <c r="J394" s="241">
        <v>160</v>
      </c>
      <c r="K394" s="241">
        <f>ROUND(E394*J394,2)</f>
        <v>2555.44</v>
      </c>
      <c r="L394" s="241">
        <v>21</v>
      </c>
      <c r="M394" s="241">
        <f>G394*(1+L394/100)</f>
        <v>3092.0823999999998</v>
      </c>
      <c r="N394" s="241">
        <v>0</v>
      </c>
      <c r="O394" s="241">
        <f>ROUND(E394*N394,2)</f>
        <v>0</v>
      </c>
      <c r="P394" s="241">
        <v>0</v>
      </c>
      <c r="Q394" s="241">
        <f>ROUND(E394*P394,2)</f>
        <v>0</v>
      </c>
      <c r="R394" s="241"/>
      <c r="S394" s="241"/>
      <c r="T394" s="242">
        <v>0.93300000000000005</v>
      </c>
      <c r="U394" s="241">
        <f>ROUND(E394*T394,2)</f>
        <v>14.9</v>
      </c>
      <c r="V394" s="217"/>
      <c r="W394" s="217"/>
      <c r="X394" s="217"/>
      <c r="Y394" s="217"/>
      <c r="Z394" s="217"/>
      <c r="AA394" s="217"/>
      <c r="AB394" s="217"/>
      <c r="AC394" s="217"/>
      <c r="AD394" s="217"/>
      <c r="AE394" s="217" t="s">
        <v>411</v>
      </c>
      <c r="AF394" s="217"/>
      <c r="AG394" s="217"/>
      <c r="AH394" s="217"/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ht="22.5" outlineLevel="1" x14ac:dyDescent="0.2">
      <c r="A395" s="218"/>
      <c r="B395" s="228"/>
      <c r="C395" s="252" t="s">
        <v>412</v>
      </c>
      <c r="D395" s="231"/>
      <c r="E395" s="236"/>
      <c r="F395" s="241"/>
      <c r="G395" s="241"/>
      <c r="H395" s="241"/>
      <c r="I395" s="241"/>
      <c r="J395" s="241"/>
      <c r="K395" s="241"/>
      <c r="L395" s="241"/>
      <c r="M395" s="241"/>
      <c r="N395" s="241"/>
      <c r="O395" s="241"/>
      <c r="P395" s="241"/>
      <c r="Q395" s="241"/>
      <c r="R395" s="241"/>
      <c r="S395" s="241"/>
      <c r="T395" s="242"/>
      <c r="U395" s="241"/>
      <c r="V395" s="217"/>
      <c r="W395" s="217"/>
      <c r="X395" s="217"/>
      <c r="Y395" s="217"/>
      <c r="Z395" s="217"/>
      <c r="AA395" s="217"/>
      <c r="AB395" s="217"/>
      <c r="AC395" s="217"/>
      <c r="AD395" s="217"/>
      <c r="AE395" s="217" t="s">
        <v>130</v>
      </c>
      <c r="AF395" s="217">
        <v>0</v>
      </c>
      <c r="AG395" s="217"/>
      <c r="AH395" s="217"/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outlineLevel="1" x14ac:dyDescent="0.2">
      <c r="A396" s="218"/>
      <c r="B396" s="228"/>
      <c r="C396" s="252" t="s">
        <v>413</v>
      </c>
      <c r="D396" s="231"/>
      <c r="E396" s="236"/>
      <c r="F396" s="241"/>
      <c r="G396" s="241"/>
      <c r="H396" s="241"/>
      <c r="I396" s="241"/>
      <c r="J396" s="241"/>
      <c r="K396" s="241"/>
      <c r="L396" s="241"/>
      <c r="M396" s="241"/>
      <c r="N396" s="241"/>
      <c r="O396" s="241"/>
      <c r="P396" s="241"/>
      <c r="Q396" s="241"/>
      <c r="R396" s="241"/>
      <c r="S396" s="241"/>
      <c r="T396" s="242"/>
      <c r="U396" s="241"/>
      <c r="V396" s="217"/>
      <c r="W396" s="217"/>
      <c r="X396" s="217"/>
      <c r="Y396" s="217"/>
      <c r="Z396" s="217"/>
      <c r="AA396" s="217"/>
      <c r="AB396" s="217"/>
      <c r="AC396" s="217"/>
      <c r="AD396" s="217"/>
      <c r="AE396" s="217" t="s">
        <v>130</v>
      </c>
      <c r="AF396" s="217">
        <v>0</v>
      </c>
      <c r="AG396" s="217"/>
      <c r="AH396" s="217"/>
      <c r="AI396" s="217"/>
      <c r="AJ396" s="217"/>
      <c r="AK396" s="217"/>
      <c r="AL396" s="217"/>
      <c r="AM396" s="217"/>
      <c r="AN396" s="217"/>
      <c r="AO396" s="217"/>
      <c r="AP396" s="217"/>
      <c r="AQ396" s="217"/>
      <c r="AR396" s="217"/>
      <c r="AS396" s="217"/>
      <c r="AT396" s="217"/>
      <c r="AU396" s="217"/>
      <c r="AV396" s="217"/>
      <c r="AW396" s="217"/>
      <c r="AX396" s="217"/>
      <c r="AY396" s="217"/>
      <c r="AZ396" s="217"/>
      <c r="BA396" s="217"/>
      <c r="BB396" s="217"/>
      <c r="BC396" s="217"/>
      <c r="BD396" s="217"/>
      <c r="BE396" s="217"/>
      <c r="BF396" s="217"/>
      <c r="BG396" s="217"/>
      <c r="BH396" s="217"/>
    </row>
    <row r="397" spans="1:60" outlineLevel="1" x14ac:dyDescent="0.2">
      <c r="A397" s="218"/>
      <c r="B397" s="228"/>
      <c r="C397" s="252" t="s">
        <v>414</v>
      </c>
      <c r="D397" s="231"/>
      <c r="E397" s="236">
        <v>15.97147</v>
      </c>
      <c r="F397" s="241"/>
      <c r="G397" s="241"/>
      <c r="H397" s="241"/>
      <c r="I397" s="241"/>
      <c r="J397" s="241"/>
      <c r="K397" s="241"/>
      <c r="L397" s="241"/>
      <c r="M397" s="241"/>
      <c r="N397" s="241"/>
      <c r="O397" s="241"/>
      <c r="P397" s="241"/>
      <c r="Q397" s="241"/>
      <c r="R397" s="241"/>
      <c r="S397" s="241"/>
      <c r="T397" s="242"/>
      <c r="U397" s="241"/>
      <c r="V397" s="217"/>
      <c r="W397" s="217"/>
      <c r="X397" s="217"/>
      <c r="Y397" s="217"/>
      <c r="Z397" s="217"/>
      <c r="AA397" s="217"/>
      <c r="AB397" s="217"/>
      <c r="AC397" s="217"/>
      <c r="AD397" s="217"/>
      <c r="AE397" s="217" t="s">
        <v>130</v>
      </c>
      <c r="AF397" s="217">
        <v>0</v>
      </c>
      <c r="AG397" s="217"/>
      <c r="AH397" s="217"/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ht="22.5" outlineLevel="1" x14ac:dyDescent="0.2">
      <c r="A398" s="218">
        <v>61</v>
      </c>
      <c r="B398" s="228" t="s">
        <v>415</v>
      </c>
      <c r="C398" s="251" t="s">
        <v>416</v>
      </c>
      <c r="D398" s="230" t="s">
        <v>252</v>
      </c>
      <c r="E398" s="235">
        <v>15.97147</v>
      </c>
      <c r="F398" s="241">
        <v>95</v>
      </c>
      <c r="G398" s="241">
        <v>1517.29</v>
      </c>
      <c r="H398" s="241">
        <v>0</v>
      </c>
      <c r="I398" s="241">
        <f>ROUND(E398*H398,2)</f>
        <v>0</v>
      </c>
      <c r="J398" s="241">
        <v>95</v>
      </c>
      <c r="K398" s="241">
        <f>ROUND(E398*J398,2)</f>
        <v>1517.29</v>
      </c>
      <c r="L398" s="241">
        <v>21</v>
      </c>
      <c r="M398" s="241">
        <f>G398*(1+L398/100)</f>
        <v>1835.9208999999998</v>
      </c>
      <c r="N398" s="241">
        <v>0</v>
      </c>
      <c r="O398" s="241">
        <f>ROUND(E398*N398,2)</f>
        <v>0</v>
      </c>
      <c r="P398" s="241">
        <v>0</v>
      </c>
      <c r="Q398" s="241">
        <f>ROUND(E398*P398,2)</f>
        <v>0</v>
      </c>
      <c r="R398" s="241"/>
      <c r="S398" s="241"/>
      <c r="T398" s="242">
        <v>0.65300000000000002</v>
      </c>
      <c r="U398" s="241">
        <f>ROUND(E398*T398,2)</f>
        <v>10.43</v>
      </c>
      <c r="V398" s="217"/>
      <c r="W398" s="217"/>
      <c r="X398" s="217"/>
      <c r="Y398" s="217"/>
      <c r="Z398" s="217"/>
      <c r="AA398" s="217"/>
      <c r="AB398" s="217"/>
      <c r="AC398" s="217"/>
      <c r="AD398" s="217"/>
      <c r="AE398" s="217" t="s">
        <v>411</v>
      </c>
      <c r="AF398" s="217"/>
      <c r="AG398" s="217"/>
      <c r="AH398" s="217"/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ht="22.5" outlineLevel="1" x14ac:dyDescent="0.2">
      <c r="A399" s="218"/>
      <c r="B399" s="228"/>
      <c r="C399" s="252" t="s">
        <v>412</v>
      </c>
      <c r="D399" s="231"/>
      <c r="E399" s="236"/>
      <c r="F399" s="241"/>
      <c r="G399" s="241"/>
      <c r="H399" s="241"/>
      <c r="I399" s="241"/>
      <c r="J399" s="241"/>
      <c r="K399" s="241"/>
      <c r="L399" s="241"/>
      <c r="M399" s="241"/>
      <c r="N399" s="241"/>
      <c r="O399" s="241"/>
      <c r="P399" s="241"/>
      <c r="Q399" s="241"/>
      <c r="R399" s="241"/>
      <c r="S399" s="241"/>
      <c r="T399" s="242"/>
      <c r="U399" s="241"/>
      <c r="V399" s="217"/>
      <c r="W399" s="217"/>
      <c r="X399" s="217"/>
      <c r="Y399" s="217"/>
      <c r="Z399" s="217"/>
      <c r="AA399" s="217"/>
      <c r="AB399" s="217"/>
      <c r="AC399" s="217"/>
      <c r="AD399" s="217"/>
      <c r="AE399" s="217" t="s">
        <v>130</v>
      </c>
      <c r="AF399" s="217">
        <v>0</v>
      </c>
      <c r="AG399" s="217"/>
      <c r="AH399" s="217"/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1" x14ac:dyDescent="0.2">
      <c r="A400" s="218"/>
      <c r="B400" s="228"/>
      <c r="C400" s="252" t="s">
        <v>413</v>
      </c>
      <c r="D400" s="231"/>
      <c r="E400" s="236"/>
      <c r="F400" s="241"/>
      <c r="G400" s="241"/>
      <c r="H400" s="241"/>
      <c r="I400" s="241"/>
      <c r="J400" s="241"/>
      <c r="K400" s="241"/>
      <c r="L400" s="241"/>
      <c r="M400" s="241"/>
      <c r="N400" s="241"/>
      <c r="O400" s="241"/>
      <c r="P400" s="241"/>
      <c r="Q400" s="241"/>
      <c r="R400" s="241"/>
      <c r="S400" s="241"/>
      <c r="T400" s="242"/>
      <c r="U400" s="241"/>
      <c r="V400" s="217"/>
      <c r="W400" s="217"/>
      <c r="X400" s="217"/>
      <c r="Y400" s="217"/>
      <c r="Z400" s="217"/>
      <c r="AA400" s="217"/>
      <c r="AB400" s="217"/>
      <c r="AC400" s="217"/>
      <c r="AD400" s="217"/>
      <c r="AE400" s="217" t="s">
        <v>130</v>
      </c>
      <c r="AF400" s="217">
        <v>0</v>
      </c>
      <c r="AG400" s="217"/>
      <c r="AH400" s="217"/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1" x14ac:dyDescent="0.2">
      <c r="A401" s="218"/>
      <c r="B401" s="228"/>
      <c r="C401" s="252" t="s">
        <v>414</v>
      </c>
      <c r="D401" s="231"/>
      <c r="E401" s="236">
        <v>15.97147</v>
      </c>
      <c r="F401" s="241"/>
      <c r="G401" s="241"/>
      <c r="H401" s="241"/>
      <c r="I401" s="241"/>
      <c r="J401" s="241"/>
      <c r="K401" s="241"/>
      <c r="L401" s="241"/>
      <c r="M401" s="241"/>
      <c r="N401" s="241"/>
      <c r="O401" s="241"/>
      <c r="P401" s="241"/>
      <c r="Q401" s="241"/>
      <c r="R401" s="241"/>
      <c r="S401" s="241"/>
      <c r="T401" s="242"/>
      <c r="U401" s="241"/>
      <c r="V401" s="217"/>
      <c r="W401" s="217"/>
      <c r="X401" s="217"/>
      <c r="Y401" s="217"/>
      <c r="Z401" s="217"/>
      <c r="AA401" s="217"/>
      <c r="AB401" s="217"/>
      <c r="AC401" s="217"/>
      <c r="AD401" s="217"/>
      <c r="AE401" s="217" t="s">
        <v>130</v>
      </c>
      <c r="AF401" s="217">
        <v>0</v>
      </c>
      <c r="AG401" s="217"/>
      <c r="AH401" s="217"/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ht="33.75" outlineLevel="1" x14ac:dyDescent="0.2">
      <c r="A402" s="218">
        <v>62</v>
      </c>
      <c r="B402" s="228" t="s">
        <v>417</v>
      </c>
      <c r="C402" s="251" t="s">
        <v>418</v>
      </c>
      <c r="D402" s="230" t="s">
        <v>252</v>
      </c>
      <c r="E402" s="235">
        <v>15.97147</v>
      </c>
      <c r="F402" s="241">
        <v>180</v>
      </c>
      <c r="G402" s="241">
        <v>2874.86</v>
      </c>
      <c r="H402" s="241">
        <v>0</v>
      </c>
      <c r="I402" s="241">
        <f>ROUND(E402*H402,2)</f>
        <v>0</v>
      </c>
      <c r="J402" s="241">
        <v>180</v>
      </c>
      <c r="K402" s="241">
        <f>ROUND(E402*J402,2)</f>
        <v>2874.86</v>
      </c>
      <c r="L402" s="241">
        <v>21</v>
      </c>
      <c r="M402" s="241">
        <f>G402*(1+L402/100)</f>
        <v>3478.5806000000002</v>
      </c>
      <c r="N402" s="241">
        <v>0</v>
      </c>
      <c r="O402" s="241">
        <f>ROUND(E402*N402,2)</f>
        <v>0</v>
      </c>
      <c r="P402" s="241">
        <v>0</v>
      </c>
      <c r="Q402" s="241">
        <f>ROUND(E402*P402,2)</f>
        <v>0</v>
      </c>
      <c r="R402" s="241"/>
      <c r="S402" s="241"/>
      <c r="T402" s="242">
        <v>0.49</v>
      </c>
      <c r="U402" s="241">
        <f>ROUND(E402*T402,2)</f>
        <v>7.83</v>
      </c>
      <c r="V402" s="217"/>
      <c r="W402" s="217"/>
      <c r="X402" s="217"/>
      <c r="Y402" s="217"/>
      <c r="Z402" s="217"/>
      <c r="AA402" s="217"/>
      <c r="AB402" s="217"/>
      <c r="AC402" s="217"/>
      <c r="AD402" s="217"/>
      <c r="AE402" s="217" t="s">
        <v>411</v>
      </c>
      <c r="AF402" s="217"/>
      <c r="AG402" s="217"/>
      <c r="AH402" s="217"/>
      <c r="AI402" s="217"/>
      <c r="AJ402" s="217"/>
      <c r="AK402" s="217"/>
      <c r="AL402" s="217"/>
      <c r="AM402" s="217"/>
      <c r="AN402" s="217"/>
      <c r="AO402" s="217"/>
      <c r="AP402" s="217"/>
      <c r="AQ402" s="217"/>
      <c r="AR402" s="217"/>
      <c r="AS402" s="217"/>
      <c r="AT402" s="217"/>
      <c r="AU402" s="217"/>
      <c r="AV402" s="217"/>
      <c r="AW402" s="217"/>
      <c r="AX402" s="217"/>
      <c r="AY402" s="217"/>
      <c r="AZ402" s="217"/>
      <c r="BA402" s="217"/>
      <c r="BB402" s="217"/>
      <c r="BC402" s="217"/>
      <c r="BD402" s="217"/>
      <c r="BE402" s="217"/>
      <c r="BF402" s="217"/>
      <c r="BG402" s="217"/>
      <c r="BH402" s="217"/>
    </row>
    <row r="403" spans="1:60" ht="22.5" outlineLevel="1" x14ac:dyDescent="0.2">
      <c r="A403" s="218"/>
      <c r="B403" s="228"/>
      <c r="C403" s="252" t="s">
        <v>412</v>
      </c>
      <c r="D403" s="231"/>
      <c r="E403" s="236"/>
      <c r="F403" s="241"/>
      <c r="G403" s="241"/>
      <c r="H403" s="241"/>
      <c r="I403" s="241"/>
      <c r="J403" s="241"/>
      <c r="K403" s="241"/>
      <c r="L403" s="241"/>
      <c r="M403" s="241"/>
      <c r="N403" s="241"/>
      <c r="O403" s="241"/>
      <c r="P403" s="241"/>
      <c r="Q403" s="241"/>
      <c r="R403" s="241"/>
      <c r="S403" s="241"/>
      <c r="T403" s="242"/>
      <c r="U403" s="241"/>
      <c r="V403" s="217"/>
      <c r="W403" s="217"/>
      <c r="X403" s="217"/>
      <c r="Y403" s="217"/>
      <c r="Z403" s="217"/>
      <c r="AA403" s="217"/>
      <c r="AB403" s="217"/>
      <c r="AC403" s="217"/>
      <c r="AD403" s="217"/>
      <c r="AE403" s="217" t="s">
        <v>130</v>
      </c>
      <c r="AF403" s="217">
        <v>0</v>
      </c>
      <c r="AG403" s="217"/>
      <c r="AH403" s="217"/>
      <c r="AI403" s="217"/>
      <c r="AJ403" s="217"/>
      <c r="AK403" s="217"/>
      <c r="AL403" s="217"/>
      <c r="AM403" s="217"/>
      <c r="AN403" s="217"/>
      <c r="AO403" s="217"/>
      <c r="AP403" s="217"/>
      <c r="AQ403" s="217"/>
      <c r="AR403" s="217"/>
      <c r="AS403" s="217"/>
      <c r="AT403" s="217"/>
      <c r="AU403" s="217"/>
      <c r="AV403" s="217"/>
      <c r="AW403" s="217"/>
      <c r="AX403" s="217"/>
      <c r="AY403" s="217"/>
      <c r="AZ403" s="217"/>
      <c r="BA403" s="217"/>
      <c r="BB403" s="217"/>
      <c r="BC403" s="217"/>
      <c r="BD403" s="217"/>
      <c r="BE403" s="217"/>
      <c r="BF403" s="217"/>
      <c r="BG403" s="217"/>
      <c r="BH403" s="217"/>
    </row>
    <row r="404" spans="1:60" outlineLevel="1" x14ac:dyDescent="0.2">
      <c r="A404" s="218"/>
      <c r="B404" s="228"/>
      <c r="C404" s="252" t="s">
        <v>413</v>
      </c>
      <c r="D404" s="231"/>
      <c r="E404" s="236"/>
      <c r="F404" s="241"/>
      <c r="G404" s="241"/>
      <c r="H404" s="241"/>
      <c r="I404" s="241"/>
      <c r="J404" s="241"/>
      <c r="K404" s="241"/>
      <c r="L404" s="241"/>
      <c r="M404" s="241"/>
      <c r="N404" s="241"/>
      <c r="O404" s="241"/>
      <c r="P404" s="241"/>
      <c r="Q404" s="241"/>
      <c r="R404" s="241"/>
      <c r="S404" s="241"/>
      <c r="T404" s="242"/>
      <c r="U404" s="241"/>
      <c r="V404" s="217"/>
      <c r="W404" s="217"/>
      <c r="X404" s="217"/>
      <c r="Y404" s="217"/>
      <c r="Z404" s="217"/>
      <c r="AA404" s="217"/>
      <c r="AB404" s="217"/>
      <c r="AC404" s="217"/>
      <c r="AD404" s="217"/>
      <c r="AE404" s="217" t="s">
        <v>130</v>
      </c>
      <c r="AF404" s="217">
        <v>0</v>
      </c>
      <c r="AG404" s="217"/>
      <c r="AH404" s="217"/>
      <c r="AI404" s="217"/>
      <c r="AJ404" s="217"/>
      <c r="AK404" s="217"/>
      <c r="AL404" s="217"/>
      <c r="AM404" s="217"/>
      <c r="AN404" s="217"/>
      <c r="AO404" s="217"/>
      <c r="AP404" s="217"/>
      <c r="AQ404" s="217"/>
      <c r="AR404" s="217"/>
      <c r="AS404" s="217"/>
      <c r="AT404" s="217"/>
      <c r="AU404" s="217"/>
      <c r="AV404" s="217"/>
      <c r="AW404" s="217"/>
      <c r="AX404" s="217"/>
      <c r="AY404" s="217"/>
      <c r="AZ404" s="217"/>
      <c r="BA404" s="217"/>
      <c r="BB404" s="217"/>
      <c r="BC404" s="217"/>
      <c r="BD404" s="217"/>
      <c r="BE404" s="217"/>
      <c r="BF404" s="217"/>
      <c r="BG404" s="217"/>
      <c r="BH404" s="217"/>
    </row>
    <row r="405" spans="1:60" outlineLevel="1" x14ac:dyDescent="0.2">
      <c r="A405" s="218"/>
      <c r="B405" s="228"/>
      <c r="C405" s="252" t="s">
        <v>414</v>
      </c>
      <c r="D405" s="231"/>
      <c r="E405" s="236">
        <v>15.97147</v>
      </c>
      <c r="F405" s="241"/>
      <c r="G405" s="241"/>
      <c r="H405" s="241"/>
      <c r="I405" s="241"/>
      <c r="J405" s="241"/>
      <c r="K405" s="241"/>
      <c r="L405" s="241"/>
      <c r="M405" s="241"/>
      <c r="N405" s="241"/>
      <c r="O405" s="241"/>
      <c r="P405" s="241"/>
      <c r="Q405" s="241"/>
      <c r="R405" s="241"/>
      <c r="S405" s="241"/>
      <c r="T405" s="242"/>
      <c r="U405" s="241"/>
      <c r="V405" s="217"/>
      <c r="W405" s="217"/>
      <c r="X405" s="217"/>
      <c r="Y405" s="217"/>
      <c r="Z405" s="217"/>
      <c r="AA405" s="217"/>
      <c r="AB405" s="217"/>
      <c r="AC405" s="217"/>
      <c r="AD405" s="217"/>
      <c r="AE405" s="217" t="s">
        <v>130</v>
      </c>
      <c r="AF405" s="217">
        <v>0</v>
      </c>
      <c r="AG405" s="217"/>
      <c r="AH405" s="217"/>
      <c r="AI405" s="217"/>
      <c r="AJ405" s="217"/>
      <c r="AK405" s="217"/>
      <c r="AL405" s="217"/>
      <c r="AM405" s="217"/>
      <c r="AN405" s="217"/>
      <c r="AO405" s="217"/>
      <c r="AP405" s="217"/>
      <c r="AQ405" s="217"/>
      <c r="AR405" s="217"/>
      <c r="AS405" s="217"/>
      <c r="AT405" s="217"/>
      <c r="AU405" s="217"/>
      <c r="AV405" s="217"/>
      <c r="AW405" s="217"/>
      <c r="AX405" s="217"/>
      <c r="AY405" s="217"/>
      <c r="AZ405" s="217"/>
      <c r="BA405" s="217"/>
      <c r="BB405" s="217"/>
      <c r="BC405" s="217"/>
      <c r="BD405" s="217"/>
      <c r="BE405" s="217"/>
      <c r="BF405" s="217"/>
      <c r="BG405" s="217"/>
      <c r="BH405" s="217"/>
    </row>
    <row r="406" spans="1:60" ht="22.5" outlineLevel="1" x14ac:dyDescent="0.2">
      <c r="A406" s="218">
        <v>63</v>
      </c>
      <c r="B406" s="228" t="s">
        <v>419</v>
      </c>
      <c r="C406" s="251" t="s">
        <v>420</v>
      </c>
      <c r="D406" s="230" t="s">
        <v>252</v>
      </c>
      <c r="E406" s="235">
        <v>15.97147</v>
      </c>
      <c r="F406" s="241">
        <v>12</v>
      </c>
      <c r="G406" s="241">
        <v>191.66</v>
      </c>
      <c r="H406" s="241">
        <v>0</v>
      </c>
      <c r="I406" s="241">
        <f>ROUND(E406*H406,2)</f>
        <v>0</v>
      </c>
      <c r="J406" s="241">
        <v>12</v>
      </c>
      <c r="K406" s="241">
        <f>ROUND(E406*J406,2)</f>
        <v>191.66</v>
      </c>
      <c r="L406" s="241">
        <v>21</v>
      </c>
      <c r="M406" s="241">
        <f>G406*(1+L406/100)</f>
        <v>231.90859999999998</v>
      </c>
      <c r="N406" s="241">
        <v>0</v>
      </c>
      <c r="O406" s="241">
        <f>ROUND(E406*N406,2)</f>
        <v>0</v>
      </c>
      <c r="P406" s="241">
        <v>0</v>
      </c>
      <c r="Q406" s="241">
        <f>ROUND(E406*P406,2)</f>
        <v>0</v>
      </c>
      <c r="R406" s="241"/>
      <c r="S406" s="241"/>
      <c r="T406" s="242">
        <v>0</v>
      </c>
      <c r="U406" s="241">
        <f>ROUND(E406*T406,2)</f>
        <v>0</v>
      </c>
      <c r="V406" s="217"/>
      <c r="W406" s="217"/>
      <c r="X406" s="217"/>
      <c r="Y406" s="217"/>
      <c r="Z406" s="217"/>
      <c r="AA406" s="217"/>
      <c r="AB406" s="217"/>
      <c r="AC406" s="217"/>
      <c r="AD406" s="217"/>
      <c r="AE406" s="217" t="s">
        <v>411</v>
      </c>
      <c r="AF406" s="217"/>
      <c r="AG406" s="217"/>
      <c r="AH406" s="217"/>
      <c r="AI406" s="217"/>
      <c r="AJ406" s="217"/>
      <c r="AK406" s="217"/>
      <c r="AL406" s="217"/>
      <c r="AM406" s="217"/>
      <c r="AN406" s="217"/>
      <c r="AO406" s="217"/>
      <c r="AP406" s="217"/>
      <c r="AQ406" s="217"/>
      <c r="AR406" s="217"/>
      <c r="AS406" s="217"/>
      <c r="AT406" s="217"/>
      <c r="AU406" s="217"/>
      <c r="AV406" s="217"/>
      <c r="AW406" s="217"/>
      <c r="AX406" s="217"/>
      <c r="AY406" s="217"/>
      <c r="AZ406" s="217"/>
      <c r="BA406" s="217"/>
      <c r="BB406" s="217"/>
      <c r="BC406" s="217"/>
      <c r="BD406" s="217"/>
      <c r="BE406" s="217"/>
      <c r="BF406" s="217"/>
      <c r="BG406" s="217"/>
      <c r="BH406" s="217"/>
    </row>
    <row r="407" spans="1:60" ht="22.5" outlineLevel="1" x14ac:dyDescent="0.2">
      <c r="A407" s="218"/>
      <c r="B407" s="228"/>
      <c r="C407" s="252" t="s">
        <v>412</v>
      </c>
      <c r="D407" s="231"/>
      <c r="E407" s="236"/>
      <c r="F407" s="241"/>
      <c r="G407" s="241"/>
      <c r="H407" s="241"/>
      <c r="I407" s="241"/>
      <c r="J407" s="241"/>
      <c r="K407" s="241"/>
      <c r="L407" s="241"/>
      <c r="M407" s="241"/>
      <c r="N407" s="241"/>
      <c r="O407" s="241"/>
      <c r="P407" s="241"/>
      <c r="Q407" s="241"/>
      <c r="R407" s="241"/>
      <c r="S407" s="241"/>
      <c r="T407" s="242"/>
      <c r="U407" s="241"/>
      <c r="V407" s="217"/>
      <c r="W407" s="217"/>
      <c r="X407" s="217"/>
      <c r="Y407" s="217"/>
      <c r="Z407" s="217"/>
      <c r="AA407" s="217"/>
      <c r="AB407" s="217"/>
      <c r="AC407" s="217"/>
      <c r="AD407" s="217"/>
      <c r="AE407" s="217" t="s">
        <v>130</v>
      </c>
      <c r="AF407" s="217">
        <v>0</v>
      </c>
      <c r="AG407" s="217"/>
      <c r="AH407" s="217"/>
      <c r="AI407" s="217"/>
      <c r="AJ407" s="217"/>
      <c r="AK407" s="217"/>
      <c r="AL407" s="217"/>
      <c r="AM407" s="217"/>
      <c r="AN407" s="217"/>
      <c r="AO407" s="217"/>
      <c r="AP407" s="217"/>
      <c r="AQ407" s="217"/>
      <c r="AR407" s="217"/>
      <c r="AS407" s="217"/>
      <c r="AT407" s="217"/>
      <c r="AU407" s="217"/>
      <c r="AV407" s="217"/>
      <c r="AW407" s="217"/>
      <c r="AX407" s="217"/>
      <c r="AY407" s="217"/>
      <c r="AZ407" s="217"/>
      <c r="BA407" s="217"/>
      <c r="BB407" s="217"/>
      <c r="BC407" s="217"/>
      <c r="BD407" s="217"/>
      <c r="BE407" s="217"/>
      <c r="BF407" s="217"/>
      <c r="BG407" s="217"/>
      <c r="BH407" s="217"/>
    </row>
    <row r="408" spans="1:60" outlineLevel="1" x14ac:dyDescent="0.2">
      <c r="A408" s="218"/>
      <c r="B408" s="228"/>
      <c r="C408" s="252" t="s">
        <v>413</v>
      </c>
      <c r="D408" s="231"/>
      <c r="E408" s="236"/>
      <c r="F408" s="241"/>
      <c r="G408" s="241"/>
      <c r="H408" s="241"/>
      <c r="I408" s="241"/>
      <c r="J408" s="241"/>
      <c r="K408" s="241"/>
      <c r="L408" s="241"/>
      <c r="M408" s="241"/>
      <c r="N408" s="241"/>
      <c r="O408" s="241"/>
      <c r="P408" s="241"/>
      <c r="Q408" s="241"/>
      <c r="R408" s="241"/>
      <c r="S408" s="241"/>
      <c r="T408" s="242"/>
      <c r="U408" s="241"/>
      <c r="V408" s="217"/>
      <c r="W408" s="217"/>
      <c r="X408" s="217"/>
      <c r="Y408" s="217"/>
      <c r="Z408" s="217"/>
      <c r="AA408" s="217"/>
      <c r="AB408" s="217"/>
      <c r="AC408" s="217"/>
      <c r="AD408" s="217"/>
      <c r="AE408" s="217" t="s">
        <v>130</v>
      </c>
      <c r="AF408" s="217">
        <v>0</v>
      </c>
      <c r="AG408" s="217"/>
      <c r="AH408" s="217"/>
      <c r="AI408" s="217"/>
      <c r="AJ408" s="217"/>
      <c r="AK408" s="217"/>
      <c r="AL408" s="217"/>
      <c r="AM408" s="217"/>
      <c r="AN408" s="217"/>
      <c r="AO408" s="217"/>
      <c r="AP408" s="217"/>
      <c r="AQ408" s="217"/>
      <c r="AR408" s="217"/>
      <c r="AS408" s="217"/>
      <c r="AT408" s="217"/>
      <c r="AU408" s="217"/>
      <c r="AV408" s="217"/>
      <c r="AW408" s="217"/>
      <c r="AX408" s="217"/>
      <c r="AY408" s="217"/>
      <c r="AZ408" s="217"/>
      <c r="BA408" s="217"/>
      <c r="BB408" s="217"/>
      <c r="BC408" s="217"/>
      <c r="BD408" s="217"/>
      <c r="BE408" s="217"/>
      <c r="BF408" s="217"/>
      <c r="BG408" s="217"/>
      <c r="BH408" s="217"/>
    </row>
    <row r="409" spans="1:60" outlineLevel="1" x14ac:dyDescent="0.2">
      <c r="A409" s="218"/>
      <c r="B409" s="228"/>
      <c r="C409" s="252" t="s">
        <v>414</v>
      </c>
      <c r="D409" s="231"/>
      <c r="E409" s="236">
        <v>15.97147</v>
      </c>
      <c r="F409" s="241"/>
      <c r="G409" s="241"/>
      <c r="H409" s="241"/>
      <c r="I409" s="241"/>
      <c r="J409" s="241"/>
      <c r="K409" s="241"/>
      <c r="L409" s="241"/>
      <c r="M409" s="241"/>
      <c r="N409" s="241"/>
      <c r="O409" s="241"/>
      <c r="P409" s="241"/>
      <c r="Q409" s="241"/>
      <c r="R409" s="241"/>
      <c r="S409" s="241"/>
      <c r="T409" s="242"/>
      <c r="U409" s="241"/>
      <c r="V409" s="217"/>
      <c r="W409" s="217"/>
      <c r="X409" s="217"/>
      <c r="Y409" s="217"/>
      <c r="Z409" s="217"/>
      <c r="AA409" s="217"/>
      <c r="AB409" s="217"/>
      <c r="AC409" s="217"/>
      <c r="AD409" s="217"/>
      <c r="AE409" s="217" t="s">
        <v>130</v>
      </c>
      <c r="AF409" s="217">
        <v>0</v>
      </c>
      <c r="AG409" s="217"/>
      <c r="AH409" s="217"/>
      <c r="AI409" s="217"/>
      <c r="AJ409" s="217"/>
      <c r="AK409" s="217"/>
      <c r="AL409" s="217"/>
      <c r="AM409" s="217"/>
      <c r="AN409" s="217"/>
      <c r="AO409" s="217"/>
      <c r="AP409" s="217"/>
      <c r="AQ409" s="217"/>
      <c r="AR409" s="217"/>
      <c r="AS409" s="217"/>
      <c r="AT409" s="217"/>
      <c r="AU409" s="217"/>
      <c r="AV409" s="217"/>
      <c r="AW409" s="217"/>
      <c r="AX409" s="217"/>
      <c r="AY409" s="217"/>
      <c r="AZ409" s="217"/>
      <c r="BA409" s="217"/>
      <c r="BB409" s="217"/>
      <c r="BC409" s="217"/>
      <c r="BD409" s="217"/>
      <c r="BE409" s="217"/>
      <c r="BF409" s="217"/>
      <c r="BG409" s="217"/>
      <c r="BH409" s="217"/>
    </row>
    <row r="410" spans="1:60" ht="22.5" outlineLevel="1" x14ac:dyDescent="0.2">
      <c r="A410" s="218">
        <v>64</v>
      </c>
      <c r="B410" s="228" t="s">
        <v>421</v>
      </c>
      <c r="C410" s="251" t="s">
        <v>422</v>
      </c>
      <c r="D410" s="230" t="s">
        <v>252</v>
      </c>
      <c r="E410" s="235">
        <v>15.97147</v>
      </c>
      <c r="F410" s="241">
        <v>145</v>
      </c>
      <c r="G410" s="241">
        <v>2315.86</v>
      </c>
      <c r="H410" s="241">
        <v>0</v>
      </c>
      <c r="I410" s="241">
        <f>ROUND(E410*H410,2)</f>
        <v>0</v>
      </c>
      <c r="J410" s="241">
        <v>145</v>
      </c>
      <c r="K410" s="241">
        <f>ROUND(E410*J410,2)</f>
        <v>2315.86</v>
      </c>
      <c r="L410" s="241">
        <v>21</v>
      </c>
      <c r="M410" s="241">
        <f>G410*(1+L410/100)</f>
        <v>2802.1905999999999</v>
      </c>
      <c r="N410" s="241">
        <v>0</v>
      </c>
      <c r="O410" s="241">
        <f>ROUND(E410*N410,2)</f>
        <v>0</v>
      </c>
      <c r="P410" s="241">
        <v>0</v>
      </c>
      <c r="Q410" s="241">
        <f>ROUND(E410*P410,2)</f>
        <v>0</v>
      </c>
      <c r="R410" s="241"/>
      <c r="S410" s="241"/>
      <c r="T410" s="242">
        <v>0.94199999999999995</v>
      </c>
      <c r="U410" s="241">
        <f>ROUND(E410*T410,2)</f>
        <v>15.05</v>
      </c>
      <c r="V410" s="217"/>
      <c r="W410" s="217"/>
      <c r="X410" s="217"/>
      <c r="Y410" s="217"/>
      <c r="Z410" s="217"/>
      <c r="AA410" s="217"/>
      <c r="AB410" s="217"/>
      <c r="AC410" s="217"/>
      <c r="AD410" s="217"/>
      <c r="AE410" s="217" t="s">
        <v>411</v>
      </c>
      <c r="AF410" s="217"/>
      <c r="AG410" s="217"/>
      <c r="AH410" s="217"/>
      <c r="AI410" s="217"/>
      <c r="AJ410" s="217"/>
      <c r="AK410" s="217"/>
      <c r="AL410" s="217"/>
      <c r="AM410" s="217"/>
      <c r="AN410" s="217"/>
      <c r="AO410" s="217"/>
      <c r="AP410" s="217"/>
      <c r="AQ410" s="217"/>
      <c r="AR410" s="217"/>
      <c r="AS410" s="217"/>
      <c r="AT410" s="217"/>
      <c r="AU410" s="217"/>
      <c r="AV410" s="217"/>
      <c r="AW410" s="217"/>
      <c r="AX410" s="217"/>
      <c r="AY410" s="217"/>
      <c r="AZ410" s="217"/>
      <c r="BA410" s="217"/>
      <c r="BB410" s="217"/>
      <c r="BC410" s="217"/>
      <c r="BD410" s="217"/>
      <c r="BE410" s="217"/>
      <c r="BF410" s="217"/>
      <c r="BG410" s="217"/>
      <c r="BH410" s="217"/>
    </row>
    <row r="411" spans="1:60" ht="22.5" outlineLevel="1" x14ac:dyDescent="0.2">
      <c r="A411" s="218"/>
      <c r="B411" s="228"/>
      <c r="C411" s="252" t="s">
        <v>412</v>
      </c>
      <c r="D411" s="231"/>
      <c r="E411" s="236"/>
      <c r="F411" s="241"/>
      <c r="G411" s="241"/>
      <c r="H411" s="241"/>
      <c r="I411" s="241"/>
      <c r="J411" s="241"/>
      <c r="K411" s="241"/>
      <c r="L411" s="241"/>
      <c r="M411" s="241"/>
      <c r="N411" s="241"/>
      <c r="O411" s="241"/>
      <c r="P411" s="241"/>
      <c r="Q411" s="241"/>
      <c r="R411" s="241"/>
      <c r="S411" s="241"/>
      <c r="T411" s="242"/>
      <c r="U411" s="241"/>
      <c r="V411" s="217"/>
      <c r="W411" s="217"/>
      <c r="X411" s="217"/>
      <c r="Y411" s="217"/>
      <c r="Z411" s="217"/>
      <c r="AA411" s="217"/>
      <c r="AB411" s="217"/>
      <c r="AC411" s="217"/>
      <c r="AD411" s="217"/>
      <c r="AE411" s="217" t="s">
        <v>130</v>
      </c>
      <c r="AF411" s="217">
        <v>0</v>
      </c>
      <c r="AG411" s="217"/>
      <c r="AH411" s="217"/>
      <c r="AI411" s="217"/>
      <c r="AJ411" s="217"/>
      <c r="AK411" s="217"/>
      <c r="AL411" s="217"/>
      <c r="AM411" s="217"/>
      <c r="AN411" s="217"/>
      <c r="AO411" s="217"/>
      <c r="AP411" s="217"/>
      <c r="AQ411" s="217"/>
      <c r="AR411" s="217"/>
      <c r="AS411" s="217"/>
      <c r="AT411" s="217"/>
      <c r="AU411" s="217"/>
      <c r="AV411" s="217"/>
      <c r="AW411" s="217"/>
      <c r="AX411" s="217"/>
      <c r="AY411" s="217"/>
      <c r="AZ411" s="217"/>
      <c r="BA411" s="217"/>
      <c r="BB411" s="217"/>
      <c r="BC411" s="217"/>
      <c r="BD411" s="217"/>
      <c r="BE411" s="217"/>
      <c r="BF411" s="217"/>
      <c r="BG411" s="217"/>
      <c r="BH411" s="217"/>
    </row>
    <row r="412" spans="1:60" outlineLevel="1" x14ac:dyDescent="0.2">
      <c r="A412" s="218"/>
      <c r="B412" s="228"/>
      <c r="C412" s="252" t="s">
        <v>413</v>
      </c>
      <c r="D412" s="231"/>
      <c r="E412" s="236"/>
      <c r="F412" s="241"/>
      <c r="G412" s="241"/>
      <c r="H412" s="241"/>
      <c r="I412" s="241"/>
      <c r="J412" s="241"/>
      <c r="K412" s="241"/>
      <c r="L412" s="241"/>
      <c r="M412" s="241"/>
      <c r="N412" s="241"/>
      <c r="O412" s="241"/>
      <c r="P412" s="241"/>
      <c r="Q412" s="241"/>
      <c r="R412" s="241"/>
      <c r="S412" s="241"/>
      <c r="T412" s="242"/>
      <c r="U412" s="241"/>
      <c r="V412" s="217"/>
      <c r="W412" s="217"/>
      <c r="X412" s="217"/>
      <c r="Y412" s="217"/>
      <c r="Z412" s="217"/>
      <c r="AA412" s="217"/>
      <c r="AB412" s="217"/>
      <c r="AC412" s="217"/>
      <c r="AD412" s="217"/>
      <c r="AE412" s="217" t="s">
        <v>130</v>
      </c>
      <c r="AF412" s="217">
        <v>0</v>
      </c>
      <c r="AG412" s="217"/>
      <c r="AH412" s="217"/>
      <c r="AI412" s="217"/>
      <c r="AJ412" s="217"/>
      <c r="AK412" s="217"/>
      <c r="AL412" s="217"/>
      <c r="AM412" s="217"/>
      <c r="AN412" s="217"/>
      <c r="AO412" s="217"/>
      <c r="AP412" s="217"/>
      <c r="AQ412" s="217"/>
      <c r="AR412" s="217"/>
      <c r="AS412" s="217"/>
      <c r="AT412" s="217"/>
      <c r="AU412" s="217"/>
      <c r="AV412" s="217"/>
      <c r="AW412" s="217"/>
      <c r="AX412" s="217"/>
      <c r="AY412" s="217"/>
      <c r="AZ412" s="217"/>
      <c r="BA412" s="217"/>
      <c r="BB412" s="217"/>
      <c r="BC412" s="217"/>
      <c r="BD412" s="217"/>
      <c r="BE412" s="217"/>
      <c r="BF412" s="217"/>
      <c r="BG412" s="217"/>
      <c r="BH412" s="217"/>
    </row>
    <row r="413" spans="1:60" outlineLevel="1" x14ac:dyDescent="0.2">
      <c r="A413" s="218"/>
      <c r="B413" s="228"/>
      <c r="C413" s="252" t="s">
        <v>414</v>
      </c>
      <c r="D413" s="231"/>
      <c r="E413" s="236">
        <v>15.97147</v>
      </c>
      <c r="F413" s="241"/>
      <c r="G413" s="241"/>
      <c r="H413" s="241"/>
      <c r="I413" s="241"/>
      <c r="J413" s="241"/>
      <c r="K413" s="241"/>
      <c r="L413" s="241"/>
      <c r="M413" s="241"/>
      <c r="N413" s="241"/>
      <c r="O413" s="241"/>
      <c r="P413" s="241"/>
      <c r="Q413" s="241"/>
      <c r="R413" s="241"/>
      <c r="S413" s="241"/>
      <c r="T413" s="242"/>
      <c r="U413" s="241"/>
      <c r="V413" s="217"/>
      <c r="W413" s="217"/>
      <c r="X413" s="217"/>
      <c r="Y413" s="217"/>
      <c r="Z413" s="217"/>
      <c r="AA413" s="217"/>
      <c r="AB413" s="217"/>
      <c r="AC413" s="217"/>
      <c r="AD413" s="217"/>
      <c r="AE413" s="217" t="s">
        <v>130</v>
      </c>
      <c r="AF413" s="217">
        <v>0</v>
      </c>
      <c r="AG413" s="217"/>
      <c r="AH413" s="217"/>
      <c r="AI413" s="217"/>
      <c r="AJ413" s="217"/>
      <c r="AK413" s="217"/>
      <c r="AL413" s="217"/>
      <c r="AM413" s="217"/>
      <c r="AN413" s="217"/>
      <c r="AO413" s="217"/>
      <c r="AP413" s="217"/>
      <c r="AQ413" s="217"/>
      <c r="AR413" s="217"/>
      <c r="AS413" s="217"/>
      <c r="AT413" s="217"/>
      <c r="AU413" s="217"/>
      <c r="AV413" s="217"/>
      <c r="AW413" s="217"/>
      <c r="AX413" s="217"/>
      <c r="AY413" s="217"/>
      <c r="AZ413" s="217"/>
      <c r="BA413" s="217"/>
      <c r="BB413" s="217"/>
      <c r="BC413" s="217"/>
      <c r="BD413" s="217"/>
      <c r="BE413" s="217"/>
      <c r="BF413" s="217"/>
      <c r="BG413" s="217"/>
      <c r="BH413" s="217"/>
    </row>
    <row r="414" spans="1:60" ht="33.75" outlineLevel="1" x14ac:dyDescent="0.2">
      <c r="A414" s="218">
        <v>65</v>
      </c>
      <c r="B414" s="228" t="s">
        <v>423</v>
      </c>
      <c r="C414" s="251" t="s">
        <v>424</v>
      </c>
      <c r="D414" s="230" t="s">
        <v>252</v>
      </c>
      <c r="E414" s="235">
        <v>63.885869999999997</v>
      </c>
      <c r="F414" s="241">
        <v>18</v>
      </c>
      <c r="G414" s="241">
        <v>1149.95</v>
      </c>
      <c r="H414" s="241">
        <v>0</v>
      </c>
      <c r="I414" s="241">
        <f>ROUND(E414*H414,2)</f>
        <v>0</v>
      </c>
      <c r="J414" s="241">
        <v>18</v>
      </c>
      <c r="K414" s="241">
        <f>ROUND(E414*J414,2)</f>
        <v>1149.95</v>
      </c>
      <c r="L414" s="241">
        <v>21</v>
      </c>
      <c r="M414" s="241">
        <f>G414*(1+L414/100)</f>
        <v>1391.4395</v>
      </c>
      <c r="N414" s="241">
        <v>0</v>
      </c>
      <c r="O414" s="241">
        <f>ROUND(E414*N414,2)</f>
        <v>0</v>
      </c>
      <c r="P414" s="241">
        <v>0</v>
      </c>
      <c r="Q414" s="241">
        <f>ROUND(E414*P414,2)</f>
        <v>0</v>
      </c>
      <c r="R414" s="241"/>
      <c r="S414" s="241"/>
      <c r="T414" s="242">
        <v>0.105</v>
      </c>
      <c r="U414" s="241">
        <f>ROUND(E414*T414,2)</f>
        <v>6.71</v>
      </c>
      <c r="V414" s="217"/>
      <c r="W414" s="217"/>
      <c r="X414" s="217"/>
      <c r="Y414" s="217"/>
      <c r="Z414" s="217"/>
      <c r="AA414" s="217"/>
      <c r="AB414" s="217"/>
      <c r="AC414" s="217"/>
      <c r="AD414" s="217"/>
      <c r="AE414" s="217" t="s">
        <v>411</v>
      </c>
      <c r="AF414" s="217"/>
      <c r="AG414" s="217"/>
      <c r="AH414" s="217"/>
      <c r="AI414" s="217"/>
      <c r="AJ414" s="217"/>
      <c r="AK414" s="217"/>
      <c r="AL414" s="217"/>
      <c r="AM414" s="217"/>
      <c r="AN414" s="217"/>
      <c r="AO414" s="217"/>
      <c r="AP414" s="217"/>
      <c r="AQ414" s="217"/>
      <c r="AR414" s="217"/>
      <c r="AS414" s="217"/>
      <c r="AT414" s="217"/>
      <c r="AU414" s="217"/>
      <c r="AV414" s="217"/>
      <c r="AW414" s="217"/>
      <c r="AX414" s="217"/>
      <c r="AY414" s="217"/>
      <c r="AZ414" s="217"/>
      <c r="BA414" s="217"/>
      <c r="BB414" s="217"/>
      <c r="BC414" s="217"/>
      <c r="BD414" s="217"/>
      <c r="BE414" s="217"/>
      <c r="BF414" s="217"/>
      <c r="BG414" s="217"/>
      <c r="BH414" s="217"/>
    </row>
    <row r="415" spans="1:60" ht="22.5" outlineLevel="1" x14ac:dyDescent="0.2">
      <c r="A415" s="218"/>
      <c r="B415" s="228"/>
      <c r="C415" s="252" t="s">
        <v>412</v>
      </c>
      <c r="D415" s="231"/>
      <c r="E415" s="236"/>
      <c r="F415" s="241"/>
      <c r="G415" s="241"/>
      <c r="H415" s="241"/>
      <c r="I415" s="241"/>
      <c r="J415" s="241"/>
      <c r="K415" s="241"/>
      <c r="L415" s="241"/>
      <c r="M415" s="241"/>
      <c r="N415" s="241"/>
      <c r="O415" s="241"/>
      <c r="P415" s="241"/>
      <c r="Q415" s="241"/>
      <c r="R415" s="241"/>
      <c r="S415" s="241"/>
      <c r="T415" s="242"/>
      <c r="U415" s="241"/>
      <c r="V415" s="217"/>
      <c r="W415" s="217"/>
      <c r="X415" s="217"/>
      <c r="Y415" s="217"/>
      <c r="Z415" s="217"/>
      <c r="AA415" s="217"/>
      <c r="AB415" s="217"/>
      <c r="AC415" s="217"/>
      <c r="AD415" s="217"/>
      <c r="AE415" s="217" t="s">
        <v>130</v>
      </c>
      <c r="AF415" s="217">
        <v>0</v>
      </c>
      <c r="AG415" s="217"/>
      <c r="AH415" s="217"/>
      <c r="AI415" s="217"/>
      <c r="AJ415" s="217"/>
      <c r="AK415" s="217"/>
      <c r="AL415" s="217"/>
      <c r="AM415" s="217"/>
      <c r="AN415" s="217"/>
      <c r="AO415" s="217"/>
      <c r="AP415" s="217"/>
      <c r="AQ415" s="217"/>
      <c r="AR415" s="217"/>
      <c r="AS415" s="217"/>
      <c r="AT415" s="217"/>
      <c r="AU415" s="217"/>
      <c r="AV415" s="217"/>
      <c r="AW415" s="217"/>
      <c r="AX415" s="217"/>
      <c r="AY415" s="217"/>
      <c r="AZ415" s="217"/>
      <c r="BA415" s="217"/>
      <c r="BB415" s="217"/>
      <c r="BC415" s="217"/>
      <c r="BD415" s="217"/>
      <c r="BE415" s="217"/>
      <c r="BF415" s="217"/>
      <c r="BG415" s="217"/>
      <c r="BH415" s="217"/>
    </row>
    <row r="416" spans="1:60" outlineLevel="1" x14ac:dyDescent="0.2">
      <c r="A416" s="218"/>
      <c r="B416" s="228"/>
      <c r="C416" s="252" t="s">
        <v>413</v>
      </c>
      <c r="D416" s="231"/>
      <c r="E416" s="236"/>
      <c r="F416" s="241"/>
      <c r="G416" s="241"/>
      <c r="H416" s="241"/>
      <c r="I416" s="241"/>
      <c r="J416" s="241"/>
      <c r="K416" s="241"/>
      <c r="L416" s="241"/>
      <c r="M416" s="241"/>
      <c r="N416" s="241"/>
      <c r="O416" s="241"/>
      <c r="P416" s="241"/>
      <c r="Q416" s="241"/>
      <c r="R416" s="241"/>
      <c r="S416" s="241"/>
      <c r="T416" s="242"/>
      <c r="U416" s="241"/>
      <c r="V416" s="217"/>
      <c r="W416" s="217"/>
      <c r="X416" s="217"/>
      <c r="Y416" s="217"/>
      <c r="Z416" s="217"/>
      <c r="AA416" s="217"/>
      <c r="AB416" s="217"/>
      <c r="AC416" s="217"/>
      <c r="AD416" s="217"/>
      <c r="AE416" s="217" t="s">
        <v>130</v>
      </c>
      <c r="AF416" s="217">
        <v>0</v>
      </c>
      <c r="AG416" s="217"/>
      <c r="AH416" s="217"/>
      <c r="AI416" s="217"/>
      <c r="AJ416" s="217"/>
      <c r="AK416" s="217"/>
      <c r="AL416" s="217"/>
      <c r="AM416" s="217"/>
      <c r="AN416" s="217"/>
      <c r="AO416" s="217"/>
      <c r="AP416" s="217"/>
      <c r="AQ416" s="217"/>
      <c r="AR416" s="217"/>
      <c r="AS416" s="217"/>
      <c r="AT416" s="217"/>
      <c r="AU416" s="217"/>
      <c r="AV416" s="217"/>
      <c r="AW416" s="217"/>
      <c r="AX416" s="217"/>
      <c r="AY416" s="217"/>
      <c r="AZ416" s="217"/>
      <c r="BA416" s="217"/>
      <c r="BB416" s="217"/>
      <c r="BC416" s="217"/>
      <c r="BD416" s="217"/>
      <c r="BE416" s="217"/>
      <c r="BF416" s="217"/>
      <c r="BG416" s="217"/>
      <c r="BH416" s="217"/>
    </row>
    <row r="417" spans="1:60" outlineLevel="1" x14ac:dyDescent="0.2">
      <c r="A417" s="218"/>
      <c r="B417" s="228"/>
      <c r="C417" s="252" t="s">
        <v>425</v>
      </c>
      <c r="D417" s="231"/>
      <c r="E417" s="236">
        <v>63.885869999999997</v>
      </c>
      <c r="F417" s="241"/>
      <c r="G417" s="241"/>
      <c r="H417" s="241"/>
      <c r="I417" s="241"/>
      <c r="J417" s="241"/>
      <c r="K417" s="241"/>
      <c r="L417" s="241"/>
      <c r="M417" s="241"/>
      <c r="N417" s="241"/>
      <c r="O417" s="241"/>
      <c r="P417" s="241"/>
      <c r="Q417" s="241"/>
      <c r="R417" s="241"/>
      <c r="S417" s="241"/>
      <c r="T417" s="242"/>
      <c r="U417" s="241"/>
      <c r="V417" s="217"/>
      <c r="W417" s="217"/>
      <c r="X417" s="217"/>
      <c r="Y417" s="217"/>
      <c r="Z417" s="217"/>
      <c r="AA417" s="217"/>
      <c r="AB417" s="217"/>
      <c r="AC417" s="217"/>
      <c r="AD417" s="217"/>
      <c r="AE417" s="217" t="s">
        <v>130</v>
      </c>
      <c r="AF417" s="217">
        <v>0</v>
      </c>
      <c r="AG417" s="217"/>
      <c r="AH417" s="217"/>
      <c r="AI417" s="217"/>
      <c r="AJ417" s="217"/>
      <c r="AK417" s="217"/>
      <c r="AL417" s="217"/>
      <c r="AM417" s="217"/>
      <c r="AN417" s="217"/>
      <c r="AO417" s="217"/>
      <c r="AP417" s="217"/>
      <c r="AQ417" s="217"/>
      <c r="AR417" s="217"/>
      <c r="AS417" s="217"/>
      <c r="AT417" s="217"/>
      <c r="AU417" s="217"/>
      <c r="AV417" s="217"/>
      <c r="AW417" s="217"/>
      <c r="AX417" s="217"/>
      <c r="AY417" s="217"/>
      <c r="AZ417" s="217"/>
      <c r="BA417" s="217"/>
      <c r="BB417" s="217"/>
      <c r="BC417" s="217"/>
      <c r="BD417" s="217"/>
      <c r="BE417" s="217"/>
      <c r="BF417" s="217"/>
      <c r="BG417" s="217"/>
      <c r="BH417" s="217"/>
    </row>
    <row r="418" spans="1:60" ht="22.5" outlineLevel="1" x14ac:dyDescent="0.2">
      <c r="A418" s="218">
        <v>66</v>
      </c>
      <c r="B418" s="228" t="s">
        <v>426</v>
      </c>
      <c r="C418" s="251" t="s">
        <v>427</v>
      </c>
      <c r="D418" s="230" t="s">
        <v>252</v>
      </c>
      <c r="E418" s="235">
        <v>15.97147</v>
      </c>
      <c r="F418" s="241">
        <v>200</v>
      </c>
      <c r="G418" s="241">
        <v>3194.29</v>
      </c>
      <c r="H418" s="241">
        <v>0</v>
      </c>
      <c r="I418" s="241">
        <f>ROUND(E418*H418,2)</f>
        <v>0</v>
      </c>
      <c r="J418" s="241">
        <v>200</v>
      </c>
      <c r="K418" s="241">
        <f>ROUND(E418*J418,2)</f>
        <v>3194.29</v>
      </c>
      <c r="L418" s="241">
        <v>21</v>
      </c>
      <c r="M418" s="241">
        <f>G418*(1+L418/100)</f>
        <v>3865.0908999999997</v>
      </c>
      <c r="N418" s="241">
        <v>0</v>
      </c>
      <c r="O418" s="241">
        <f>ROUND(E418*N418,2)</f>
        <v>0</v>
      </c>
      <c r="P418" s="241">
        <v>0</v>
      </c>
      <c r="Q418" s="241">
        <f>ROUND(E418*P418,2)</f>
        <v>0</v>
      </c>
      <c r="R418" s="241"/>
      <c r="S418" s="241"/>
      <c r="T418" s="242">
        <v>0</v>
      </c>
      <c r="U418" s="241">
        <f>ROUND(E418*T418,2)</f>
        <v>0</v>
      </c>
      <c r="V418" s="217"/>
      <c r="W418" s="217"/>
      <c r="X418" s="217"/>
      <c r="Y418" s="217"/>
      <c r="Z418" s="217"/>
      <c r="AA418" s="217"/>
      <c r="AB418" s="217"/>
      <c r="AC418" s="217"/>
      <c r="AD418" s="217"/>
      <c r="AE418" s="217" t="s">
        <v>411</v>
      </c>
      <c r="AF418" s="217"/>
      <c r="AG418" s="217"/>
      <c r="AH418" s="217"/>
      <c r="AI418" s="217"/>
      <c r="AJ418" s="217"/>
      <c r="AK418" s="217"/>
      <c r="AL418" s="217"/>
      <c r="AM418" s="217"/>
      <c r="AN418" s="217"/>
      <c r="AO418" s="217"/>
      <c r="AP418" s="217"/>
      <c r="AQ418" s="217"/>
      <c r="AR418" s="217"/>
      <c r="AS418" s="217"/>
      <c r="AT418" s="217"/>
      <c r="AU418" s="217"/>
      <c r="AV418" s="217"/>
      <c r="AW418" s="217"/>
      <c r="AX418" s="217"/>
      <c r="AY418" s="217"/>
      <c r="AZ418" s="217"/>
      <c r="BA418" s="217"/>
      <c r="BB418" s="217"/>
      <c r="BC418" s="217"/>
      <c r="BD418" s="217"/>
      <c r="BE418" s="217"/>
      <c r="BF418" s="217"/>
      <c r="BG418" s="217"/>
      <c r="BH418" s="217"/>
    </row>
    <row r="419" spans="1:60" ht="22.5" outlineLevel="1" x14ac:dyDescent="0.2">
      <c r="A419" s="218"/>
      <c r="B419" s="228"/>
      <c r="C419" s="252" t="s">
        <v>412</v>
      </c>
      <c r="D419" s="231"/>
      <c r="E419" s="236"/>
      <c r="F419" s="241"/>
      <c r="G419" s="241"/>
      <c r="H419" s="241"/>
      <c r="I419" s="241"/>
      <c r="J419" s="241"/>
      <c r="K419" s="241"/>
      <c r="L419" s="241"/>
      <c r="M419" s="241"/>
      <c r="N419" s="241"/>
      <c r="O419" s="241"/>
      <c r="P419" s="241"/>
      <c r="Q419" s="241"/>
      <c r="R419" s="241"/>
      <c r="S419" s="241"/>
      <c r="T419" s="242"/>
      <c r="U419" s="241"/>
      <c r="V419" s="217"/>
      <c r="W419" s="217"/>
      <c r="X419" s="217"/>
      <c r="Y419" s="217"/>
      <c r="Z419" s="217"/>
      <c r="AA419" s="217"/>
      <c r="AB419" s="217"/>
      <c r="AC419" s="217"/>
      <c r="AD419" s="217"/>
      <c r="AE419" s="217" t="s">
        <v>130</v>
      </c>
      <c r="AF419" s="217">
        <v>0</v>
      </c>
      <c r="AG419" s="217"/>
      <c r="AH419" s="217"/>
      <c r="AI419" s="217"/>
      <c r="AJ419" s="217"/>
      <c r="AK419" s="217"/>
      <c r="AL419" s="217"/>
      <c r="AM419" s="217"/>
      <c r="AN419" s="217"/>
      <c r="AO419" s="217"/>
      <c r="AP419" s="217"/>
      <c r="AQ419" s="217"/>
      <c r="AR419" s="217"/>
      <c r="AS419" s="217"/>
      <c r="AT419" s="217"/>
      <c r="AU419" s="217"/>
      <c r="AV419" s="217"/>
      <c r="AW419" s="217"/>
      <c r="AX419" s="217"/>
      <c r="AY419" s="217"/>
      <c r="AZ419" s="217"/>
      <c r="BA419" s="217"/>
      <c r="BB419" s="217"/>
      <c r="BC419" s="217"/>
      <c r="BD419" s="217"/>
      <c r="BE419" s="217"/>
      <c r="BF419" s="217"/>
      <c r="BG419" s="217"/>
      <c r="BH419" s="217"/>
    </row>
    <row r="420" spans="1:60" outlineLevel="1" x14ac:dyDescent="0.2">
      <c r="A420" s="218"/>
      <c r="B420" s="228"/>
      <c r="C420" s="252" t="s">
        <v>413</v>
      </c>
      <c r="D420" s="231"/>
      <c r="E420" s="236"/>
      <c r="F420" s="241"/>
      <c r="G420" s="241"/>
      <c r="H420" s="241"/>
      <c r="I420" s="241"/>
      <c r="J420" s="241"/>
      <c r="K420" s="241"/>
      <c r="L420" s="241"/>
      <c r="M420" s="241"/>
      <c r="N420" s="241"/>
      <c r="O420" s="241"/>
      <c r="P420" s="241"/>
      <c r="Q420" s="241"/>
      <c r="R420" s="241"/>
      <c r="S420" s="241"/>
      <c r="T420" s="242"/>
      <c r="U420" s="241"/>
      <c r="V420" s="217"/>
      <c r="W420" s="217"/>
      <c r="X420" s="217"/>
      <c r="Y420" s="217"/>
      <c r="Z420" s="217"/>
      <c r="AA420" s="217"/>
      <c r="AB420" s="217"/>
      <c r="AC420" s="217"/>
      <c r="AD420" s="217"/>
      <c r="AE420" s="217" t="s">
        <v>130</v>
      </c>
      <c r="AF420" s="217">
        <v>0</v>
      </c>
      <c r="AG420" s="217"/>
      <c r="AH420" s="217"/>
      <c r="AI420" s="217"/>
      <c r="AJ420" s="217"/>
      <c r="AK420" s="217"/>
      <c r="AL420" s="217"/>
      <c r="AM420" s="217"/>
      <c r="AN420" s="217"/>
      <c r="AO420" s="217"/>
      <c r="AP420" s="217"/>
      <c r="AQ420" s="217"/>
      <c r="AR420" s="217"/>
      <c r="AS420" s="217"/>
      <c r="AT420" s="217"/>
      <c r="AU420" s="217"/>
      <c r="AV420" s="217"/>
      <c r="AW420" s="217"/>
      <c r="AX420" s="217"/>
      <c r="AY420" s="217"/>
      <c r="AZ420" s="217"/>
      <c r="BA420" s="217"/>
      <c r="BB420" s="217"/>
      <c r="BC420" s="217"/>
      <c r="BD420" s="217"/>
      <c r="BE420" s="217"/>
      <c r="BF420" s="217"/>
      <c r="BG420" s="217"/>
      <c r="BH420" s="217"/>
    </row>
    <row r="421" spans="1:60" outlineLevel="1" x14ac:dyDescent="0.2">
      <c r="A421" s="218"/>
      <c r="B421" s="228"/>
      <c r="C421" s="252" t="s">
        <v>414</v>
      </c>
      <c r="D421" s="231"/>
      <c r="E421" s="236">
        <v>15.97147</v>
      </c>
      <c r="F421" s="241"/>
      <c r="G421" s="241"/>
      <c r="H421" s="241"/>
      <c r="I421" s="241"/>
      <c r="J421" s="241"/>
      <c r="K421" s="241"/>
      <c r="L421" s="241"/>
      <c r="M421" s="241"/>
      <c r="N421" s="241"/>
      <c r="O421" s="241"/>
      <c r="P421" s="241"/>
      <c r="Q421" s="241"/>
      <c r="R421" s="241"/>
      <c r="S421" s="241"/>
      <c r="T421" s="242"/>
      <c r="U421" s="241"/>
      <c r="V421" s="217"/>
      <c r="W421" s="217"/>
      <c r="X421" s="217"/>
      <c r="Y421" s="217"/>
      <c r="Z421" s="217"/>
      <c r="AA421" s="217"/>
      <c r="AB421" s="217"/>
      <c r="AC421" s="217"/>
      <c r="AD421" s="217"/>
      <c r="AE421" s="217" t="s">
        <v>130</v>
      </c>
      <c r="AF421" s="217">
        <v>0</v>
      </c>
      <c r="AG421" s="217"/>
      <c r="AH421" s="217"/>
      <c r="AI421" s="217"/>
      <c r="AJ421" s="217"/>
      <c r="AK421" s="217"/>
      <c r="AL421" s="217"/>
      <c r="AM421" s="217"/>
      <c r="AN421" s="217"/>
      <c r="AO421" s="217"/>
      <c r="AP421" s="217"/>
      <c r="AQ421" s="217"/>
      <c r="AR421" s="217"/>
      <c r="AS421" s="217"/>
      <c r="AT421" s="217"/>
      <c r="AU421" s="217"/>
      <c r="AV421" s="217"/>
      <c r="AW421" s="217"/>
      <c r="AX421" s="217"/>
      <c r="AY421" s="217"/>
      <c r="AZ421" s="217"/>
      <c r="BA421" s="217"/>
      <c r="BB421" s="217"/>
      <c r="BC421" s="217"/>
      <c r="BD421" s="217"/>
      <c r="BE421" s="217"/>
      <c r="BF421" s="217"/>
      <c r="BG421" s="217"/>
      <c r="BH421" s="217"/>
    </row>
    <row r="422" spans="1:60" x14ac:dyDescent="0.2">
      <c r="A422" s="224" t="s">
        <v>123</v>
      </c>
      <c r="B422" s="229" t="s">
        <v>99</v>
      </c>
      <c r="C422" s="253" t="s">
        <v>29</v>
      </c>
      <c r="D422" s="232"/>
      <c r="E422" s="237"/>
      <c r="F422" s="243"/>
      <c r="G422" s="243">
        <f>SUMIF(AE423:AE423,"&lt;&gt;NOR",G423:G423)</f>
        <v>3693.98</v>
      </c>
      <c r="H422" s="243"/>
      <c r="I422" s="243">
        <f>SUM(I423:I423)</f>
        <v>0</v>
      </c>
      <c r="J422" s="243"/>
      <c r="K422" s="243">
        <f>SUM(K423:K423)</f>
        <v>3693.98</v>
      </c>
      <c r="L422" s="243"/>
      <c r="M422" s="243">
        <f>SUM(M423:M423)</f>
        <v>4469.7157999999999</v>
      </c>
      <c r="N422" s="243"/>
      <c r="O422" s="243">
        <f>SUM(O423:O423)</f>
        <v>0</v>
      </c>
      <c r="P422" s="243"/>
      <c r="Q422" s="243">
        <f>SUM(Q423:Q423)</f>
        <v>0</v>
      </c>
      <c r="R422" s="243"/>
      <c r="S422" s="243"/>
      <c r="T422" s="244"/>
      <c r="U422" s="243">
        <f>SUM(U423:U423)</f>
        <v>0</v>
      </c>
      <c r="AE422" t="s">
        <v>124</v>
      </c>
    </row>
    <row r="423" spans="1:60" outlineLevel="1" x14ac:dyDescent="0.2">
      <c r="A423" s="245">
        <v>67</v>
      </c>
      <c r="B423" s="246" t="s">
        <v>428</v>
      </c>
      <c r="C423" s="255" t="s">
        <v>429</v>
      </c>
      <c r="D423" s="247" t="s">
        <v>430</v>
      </c>
      <c r="E423" s="248">
        <v>1</v>
      </c>
      <c r="F423" s="249">
        <v>3693.98</v>
      </c>
      <c r="G423" s="249">
        <v>3693.98</v>
      </c>
      <c r="H423" s="249">
        <v>0</v>
      </c>
      <c r="I423" s="249">
        <f>ROUND(E423*H423,2)</f>
        <v>0</v>
      </c>
      <c r="J423" s="249">
        <v>3693.98</v>
      </c>
      <c r="K423" s="249">
        <f>ROUND(E423*J423,2)</f>
        <v>3693.98</v>
      </c>
      <c r="L423" s="249">
        <v>21</v>
      </c>
      <c r="M423" s="249">
        <f>G423*(1+L423/100)</f>
        <v>4469.7157999999999</v>
      </c>
      <c r="N423" s="249">
        <v>0</v>
      </c>
      <c r="O423" s="249">
        <f>ROUND(E423*N423,2)</f>
        <v>0</v>
      </c>
      <c r="P423" s="249">
        <v>0</v>
      </c>
      <c r="Q423" s="249">
        <f>ROUND(E423*P423,2)</f>
        <v>0</v>
      </c>
      <c r="R423" s="249"/>
      <c r="S423" s="249"/>
      <c r="T423" s="250">
        <v>0</v>
      </c>
      <c r="U423" s="249">
        <f>ROUND(E423*T423,2)</f>
        <v>0</v>
      </c>
      <c r="V423" s="217"/>
      <c r="W423" s="217"/>
      <c r="X423" s="217"/>
      <c r="Y423" s="217"/>
      <c r="Z423" s="217"/>
      <c r="AA423" s="217"/>
      <c r="AB423" s="217"/>
      <c r="AC423" s="217"/>
      <c r="AD423" s="217"/>
      <c r="AE423" s="217" t="s">
        <v>431</v>
      </c>
      <c r="AF423" s="217"/>
      <c r="AG423" s="217"/>
      <c r="AH423" s="217"/>
      <c r="AI423" s="217"/>
      <c r="AJ423" s="217"/>
      <c r="AK423" s="217"/>
      <c r="AL423" s="217"/>
      <c r="AM423" s="217"/>
      <c r="AN423" s="217"/>
      <c r="AO423" s="217"/>
      <c r="AP423" s="217"/>
      <c r="AQ423" s="217"/>
      <c r="AR423" s="217"/>
      <c r="AS423" s="217"/>
      <c r="AT423" s="217"/>
      <c r="AU423" s="217"/>
      <c r="AV423" s="217"/>
      <c r="AW423" s="217"/>
      <c r="AX423" s="217"/>
      <c r="AY423" s="217"/>
      <c r="AZ423" s="217"/>
      <c r="BA423" s="217"/>
      <c r="BB423" s="217"/>
      <c r="BC423" s="217"/>
      <c r="BD423" s="217"/>
      <c r="BE423" s="217"/>
      <c r="BF423" s="217"/>
      <c r="BG423" s="217"/>
      <c r="BH423" s="217"/>
    </row>
    <row r="424" spans="1:60" x14ac:dyDescent="0.2">
      <c r="A424" s="6"/>
      <c r="B424" s="7" t="s">
        <v>313</v>
      </c>
      <c r="C424" s="256" t="s">
        <v>313</v>
      </c>
      <c r="D424" s="9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AC424">
        <v>15</v>
      </c>
      <c r="AD424">
        <v>21</v>
      </c>
    </row>
    <row r="425" spans="1:60" x14ac:dyDescent="0.2">
      <c r="C425" s="257"/>
      <c r="D425" s="205"/>
      <c r="AE425" t="s">
        <v>432</v>
      </c>
    </row>
    <row r="426" spans="1:60" x14ac:dyDescent="0.2">
      <c r="D426" s="205"/>
    </row>
    <row r="427" spans="1:60" x14ac:dyDescent="0.2">
      <c r="D427" s="205"/>
    </row>
    <row r="428" spans="1:60" x14ac:dyDescent="0.2">
      <c r="D428" s="205"/>
    </row>
    <row r="429" spans="1:60" x14ac:dyDescent="0.2">
      <c r="D429" s="205"/>
    </row>
    <row r="430" spans="1:60" x14ac:dyDescent="0.2">
      <c r="D430" s="205"/>
    </row>
    <row r="431" spans="1:60" x14ac:dyDescent="0.2">
      <c r="D431" s="205"/>
    </row>
    <row r="432" spans="1:60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ZL28-29 ZL28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'ZL28-29 ZL28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2015-08-10T11:09:13Z</cp:lastPrinted>
  <dcterms:created xsi:type="dcterms:W3CDTF">2009-04-08T07:15:50Z</dcterms:created>
  <dcterms:modified xsi:type="dcterms:W3CDTF">2015-08-10T11:11:04Z</dcterms:modified>
</cp:coreProperties>
</file>